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lauses Sociales Hauts de France\Groupementx Régionaux\Renc du 03102023\"/>
    </mc:Choice>
  </mc:AlternateContent>
  <xr:revisionPtr revIDLastSave="0" documentId="8_{0C8BB9DD-A89A-4C75-8457-52AB149EBFB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Tous DO" sheetId="6" r:id="rId1"/>
    <sheet name="Tous DO (2)" sheetId="7" r:id="rId2"/>
    <sheet name="Convertisseur h-sem." sheetId="5" r:id="rId3"/>
  </sheets>
  <definedNames>
    <definedName name="_xlnm.Print_Area" localSheetId="0">'Tous DO'!$A$1:$K$60</definedName>
    <definedName name="_xlnm.Print_Area" localSheetId="1">'Tous DO (2)'!$A$1:$K$68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7" l="1"/>
  <c r="F56" i="7"/>
  <c r="F54" i="7"/>
  <c r="L68" i="7"/>
  <c r="K4" i="7" s="1"/>
  <c r="M68" i="7"/>
  <c r="E68" i="7"/>
  <c r="K2" i="7" s="1"/>
  <c r="M66" i="7"/>
  <c r="K66" i="7"/>
  <c r="J66" i="7"/>
  <c r="I66" i="7"/>
  <c r="G66" i="7" s="1"/>
  <c r="M64" i="7"/>
  <c r="K64" i="7"/>
  <c r="J64" i="7"/>
  <c r="I64" i="7"/>
  <c r="G64" i="7" s="1"/>
  <c r="M62" i="7"/>
  <c r="K62" i="7"/>
  <c r="J62" i="7"/>
  <c r="I62" i="7"/>
  <c r="G62" i="7" s="1"/>
  <c r="M58" i="7"/>
  <c r="K58" i="7"/>
  <c r="J58" i="7"/>
  <c r="I58" i="7"/>
  <c r="M56" i="7"/>
  <c r="K56" i="7"/>
  <c r="J56" i="7"/>
  <c r="I56" i="7"/>
  <c r="M54" i="7"/>
  <c r="K54" i="7"/>
  <c r="J54" i="7"/>
  <c r="I54" i="7"/>
  <c r="M52" i="7"/>
  <c r="K52" i="7"/>
  <c r="J52" i="7"/>
  <c r="I52" i="7"/>
  <c r="G52" i="7" s="1"/>
  <c r="F64" i="7"/>
  <c r="F62" i="7"/>
  <c r="F66" i="7"/>
  <c r="F52" i="7"/>
  <c r="M48" i="7"/>
  <c r="K48" i="7"/>
  <c r="J48" i="7"/>
  <c r="I48" i="7"/>
  <c r="G48" i="7" s="1"/>
  <c r="F48" i="7"/>
  <c r="M46" i="7"/>
  <c r="K46" i="7"/>
  <c r="J46" i="7"/>
  <c r="I46" i="7"/>
  <c r="G46" i="7" s="1"/>
  <c r="F46" i="7"/>
  <c r="M44" i="7"/>
  <c r="K44" i="7"/>
  <c r="J44" i="7"/>
  <c r="I44" i="7"/>
  <c r="G44" i="7" s="1"/>
  <c r="F44" i="7"/>
  <c r="M42" i="7"/>
  <c r="K42" i="7"/>
  <c r="J42" i="7"/>
  <c r="I42" i="7"/>
  <c r="G42" i="7" s="1"/>
  <c r="F42" i="7"/>
  <c r="M40" i="7"/>
  <c r="K40" i="7"/>
  <c r="J40" i="7"/>
  <c r="I40" i="7"/>
  <c r="G40" i="7" s="1"/>
  <c r="F40" i="7"/>
  <c r="M38" i="7"/>
  <c r="K38" i="7"/>
  <c r="J38" i="7"/>
  <c r="I38" i="7"/>
  <c r="G38" i="7" s="1"/>
  <c r="F38" i="7"/>
  <c r="M36" i="7"/>
  <c r="K36" i="7"/>
  <c r="J36" i="7"/>
  <c r="I36" i="7"/>
  <c r="G36" i="7" s="1"/>
  <c r="F36" i="7"/>
  <c r="M34" i="7"/>
  <c r="K34" i="7"/>
  <c r="J34" i="7"/>
  <c r="I34" i="7"/>
  <c r="G34" i="7" s="1"/>
  <c r="F34" i="7"/>
  <c r="M32" i="7"/>
  <c r="K32" i="7"/>
  <c r="J32" i="7"/>
  <c r="I32" i="7"/>
  <c r="G32" i="7" s="1"/>
  <c r="F32" i="7"/>
  <c r="M31" i="7"/>
  <c r="K31" i="7"/>
  <c r="J31" i="7"/>
  <c r="I31" i="7"/>
  <c r="G31" i="7" s="1"/>
  <c r="F31" i="7"/>
  <c r="M29" i="7"/>
  <c r="K29" i="7"/>
  <c r="J29" i="7"/>
  <c r="I29" i="7"/>
  <c r="G29" i="7" s="1"/>
  <c r="F29" i="7"/>
  <c r="M27" i="7"/>
  <c r="K27" i="7"/>
  <c r="J27" i="7"/>
  <c r="I27" i="7"/>
  <c r="G27" i="7" s="1"/>
  <c r="F27" i="7"/>
  <c r="M26" i="7"/>
  <c r="K26" i="7"/>
  <c r="J26" i="7"/>
  <c r="I26" i="7"/>
  <c r="G26" i="7" s="1"/>
  <c r="F26" i="7"/>
  <c r="M24" i="7"/>
  <c r="K24" i="7"/>
  <c r="J24" i="7"/>
  <c r="I24" i="7"/>
  <c r="G24" i="7" s="1"/>
  <c r="F24" i="7"/>
  <c r="M22" i="7"/>
  <c r="K22" i="7"/>
  <c r="J22" i="7"/>
  <c r="I22" i="7"/>
  <c r="G22" i="7" s="1"/>
  <c r="F22" i="7"/>
  <c r="M20" i="7"/>
  <c r="K20" i="7"/>
  <c r="J20" i="7"/>
  <c r="I20" i="7"/>
  <c r="G20" i="7" s="1"/>
  <c r="F20" i="7"/>
  <c r="M18" i="7"/>
  <c r="K18" i="7"/>
  <c r="J18" i="7"/>
  <c r="I18" i="7"/>
  <c r="G18" i="7" s="1"/>
  <c r="F18" i="7"/>
  <c r="M16" i="7"/>
  <c r="K16" i="7"/>
  <c r="J16" i="7"/>
  <c r="I16" i="7"/>
  <c r="G16" i="7" s="1"/>
  <c r="F16" i="7"/>
  <c r="M15" i="7"/>
  <c r="K15" i="7"/>
  <c r="J15" i="7"/>
  <c r="I15" i="7"/>
  <c r="G15" i="7" s="1"/>
  <c r="F15" i="7"/>
  <c r="M13" i="7"/>
  <c r="K13" i="7"/>
  <c r="J13" i="7"/>
  <c r="I13" i="7"/>
  <c r="G13" i="7" s="1"/>
  <c r="F13" i="7"/>
  <c r="M11" i="7"/>
  <c r="K11" i="7"/>
  <c r="J11" i="7"/>
  <c r="J68" i="7" s="1"/>
  <c r="I11" i="7"/>
  <c r="G11" i="7" s="1"/>
  <c r="F11" i="7"/>
  <c r="F68" i="7" s="1"/>
  <c r="K68" i="7" l="1"/>
  <c r="G68" i="7"/>
  <c r="I68" i="7"/>
  <c r="L6" i="7"/>
  <c r="M6" i="7"/>
  <c r="M30" i="6"/>
  <c r="K30" i="6"/>
  <c r="J30" i="6"/>
  <c r="I30" i="6"/>
  <c r="G30" i="6" s="1"/>
  <c r="F30" i="6"/>
  <c r="M56" i="6"/>
  <c r="K56" i="6"/>
  <c r="J56" i="6"/>
  <c r="I56" i="6"/>
  <c r="G56" i="6" s="1"/>
  <c r="F56" i="6"/>
  <c r="M20" i="6"/>
  <c r="K20" i="6"/>
  <c r="J20" i="6"/>
  <c r="I20" i="6"/>
  <c r="G20" i="6" s="1"/>
  <c r="F20" i="6"/>
  <c r="K58" i="6" l="1"/>
  <c r="J58" i="6"/>
  <c r="I58" i="6"/>
  <c r="K54" i="6"/>
  <c r="J54" i="6"/>
  <c r="I54" i="6"/>
  <c r="K52" i="6"/>
  <c r="J52" i="6"/>
  <c r="I52" i="6"/>
  <c r="K50" i="6"/>
  <c r="J50" i="6"/>
  <c r="I50" i="6"/>
  <c r="K48" i="6"/>
  <c r="J48" i="6"/>
  <c r="I48" i="6"/>
  <c r="K46" i="6"/>
  <c r="J46" i="6"/>
  <c r="I46" i="6"/>
  <c r="K44" i="6"/>
  <c r="J44" i="6"/>
  <c r="I44" i="6"/>
  <c r="K42" i="6"/>
  <c r="J42" i="6"/>
  <c r="I42" i="6"/>
  <c r="K40" i="6"/>
  <c r="J40" i="6"/>
  <c r="I40" i="6"/>
  <c r="K38" i="6"/>
  <c r="J38" i="6"/>
  <c r="I38" i="6"/>
  <c r="K37" i="6"/>
  <c r="J37" i="6"/>
  <c r="I37" i="6"/>
  <c r="K35" i="6"/>
  <c r="J35" i="6"/>
  <c r="I35" i="6"/>
  <c r="K33" i="6"/>
  <c r="J33" i="6"/>
  <c r="I33" i="6"/>
  <c r="K32" i="6"/>
  <c r="J32" i="6"/>
  <c r="I32" i="6"/>
  <c r="K28" i="6"/>
  <c r="J28" i="6"/>
  <c r="I28" i="6"/>
  <c r="K26" i="6"/>
  <c r="J26" i="6"/>
  <c r="I26" i="6"/>
  <c r="K24" i="6"/>
  <c r="J24" i="6"/>
  <c r="I24" i="6"/>
  <c r="K22" i="6"/>
  <c r="J22" i="6"/>
  <c r="I22" i="6"/>
  <c r="K18" i="6"/>
  <c r="J18" i="6"/>
  <c r="I18" i="6"/>
  <c r="K17" i="6"/>
  <c r="J17" i="6"/>
  <c r="I17" i="6"/>
  <c r="K15" i="6"/>
  <c r="J15" i="6"/>
  <c r="I15" i="6"/>
  <c r="K13" i="6"/>
  <c r="J13" i="6"/>
  <c r="I13" i="6"/>
  <c r="K11" i="6"/>
  <c r="J11" i="6"/>
  <c r="I11" i="6"/>
  <c r="J9" i="6"/>
  <c r="K9" i="6"/>
  <c r="I9" i="6"/>
  <c r="G38" i="6" l="1"/>
  <c r="L60" i="6"/>
  <c r="K4" i="6" s="1"/>
  <c r="E60" i="6"/>
  <c r="K2" i="6" s="1"/>
  <c r="M58" i="6"/>
  <c r="G58" i="6"/>
  <c r="F58" i="6"/>
  <c r="M54" i="6"/>
  <c r="G54" i="6"/>
  <c r="F54" i="6"/>
  <c r="M52" i="6"/>
  <c r="G52" i="6"/>
  <c r="F52" i="6"/>
  <c r="M50" i="6"/>
  <c r="G50" i="6"/>
  <c r="F50" i="6"/>
  <c r="M48" i="6"/>
  <c r="G48" i="6"/>
  <c r="F48" i="6"/>
  <c r="M46" i="6"/>
  <c r="G46" i="6"/>
  <c r="F46" i="6"/>
  <c r="M44" i="6"/>
  <c r="G44" i="6"/>
  <c r="F44" i="6"/>
  <c r="M42" i="6"/>
  <c r="G42" i="6"/>
  <c r="F42" i="6"/>
  <c r="M40" i="6"/>
  <c r="G40" i="6"/>
  <c r="F40" i="6"/>
  <c r="M38" i="6"/>
  <c r="F38" i="6"/>
  <c r="M37" i="6"/>
  <c r="G37" i="6"/>
  <c r="F37" i="6"/>
  <c r="M35" i="6"/>
  <c r="G35" i="6"/>
  <c r="F35" i="6"/>
  <c r="M33" i="6"/>
  <c r="G33" i="6"/>
  <c r="F33" i="6"/>
  <c r="M32" i="6"/>
  <c r="G32" i="6"/>
  <c r="F32" i="6"/>
  <c r="M28" i="6"/>
  <c r="G28" i="6"/>
  <c r="F28" i="6"/>
  <c r="M26" i="6"/>
  <c r="G26" i="6"/>
  <c r="F26" i="6"/>
  <c r="M24" i="6"/>
  <c r="G24" i="6"/>
  <c r="F24" i="6"/>
  <c r="M22" i="6"/>
  <c r="G22" i="6"/>
  <c r="F22" i="6"/>
  <c r="M18" i="6"/>
  <c r="G18" i="6"/>
  <c r="F18" i="6"/>
  <c r="M17" i="6"/>
  <c r="G17" i="6"/>
  <c r="F17" i="6"/>
  <c r="M15" i="6"/>
  <c r="G15" i="6"/>
  <c r="F15" i="6"/>
  <c r="M13" i="6"/>
  <c r="G13" i="6"/>
  <c r="F13" i="6"/>
  <c r="M11" i="6"/>
  <c r="G11" i="6"/>
  <c r="F11" i="6"/>
  <c r="M9" i="6"/>
  <c r="F9" i="6"/>
  <c r="L6" i="6" l="1"/>
  <c r="F60" i="6"/>
  <c r="M60" i="6"/>
  <c r="M6" i="6" s="1"/>
  <c r="J60" i="6"/>
  <c r="B6" i="5" l="1"/>
  <c r="B7" i="5" s="1"/>
  <c r="B8" i="5" s="1"/>
  <c r="B9" i="5" s="1"/>
  <c r="B10" i="5" l="1"/>
  <c r="B11" i="5" l="1"/>
  <c r="B12" i="5" l="1"/>
  <c r="B13" i="5" l="1"/>
  <c r="B14" i="5" l="1"/>
  <c r="B15" i="5" l="1"/>
  <c r="B16" i="5" l="1"/>
  <c r="B17" i="5" l="1"/>
  <c r="B18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G9" i="6"/>
  <c r="I60" i="6"/>
  <c r="G60" i="6" l="1"/>
  <c r="K60" i="6"/>
</calcChain>
</file>

<file path=xl/sharedStrings.xml><?xml version="1.0" encoding="utf-8"?>
<sst xmlns="http://schemas.openxmlformats.org/spreadsheetml/2006/main" count="143" uniqueCount="73">
  <si>
    <t>Démolition</t>
  </si>
  <si>
    <t>Charpente</t>
  </si>
  <si>
    <t>Couverture/ Zinguerie</t>
  </si>
  <si>
    <t>Menuiserie</t>
  </si>
  <si>
    <t>Plâtrerie</t>
  </si>
  <si>
    <t>Electricité</t>
  </si>
  <si>
    <t>Carrelage</t>
  </si>
  <si>
    <t>Peinture</t>
  </si>
  <si>
    <t>cellules grisées à compléter</t>
  </si>
  <si>
    <t>Gros Œuvre</t>
  </si>
  <si>
    <t>Maçonnerie</t>
  </si>
  <si>
    <t>Montant de l'opération :</t>
  </si>
  <si>
    <t>Etendu</t>
  </si>
  <si>
    <t>Assainissement</t>
  </si>
  <si>
    <t>Revêtement sols</t>
  </si>
  <si>
    <t xml:space="preserve">Heure / Taux </t>
  </si>
  <si>
    <t>Bardage / ITE / Enduits façade</t>
  </si>
  <si>
    <t>BT 49</t>
  </si>
  <si>
    <t>BT 09</t>
  </si>
  <si>
    <t>TCE</t>
  </si>
  <si>
    <t>BT 01</t>
  </si>
  <si>
    <t>BT 07 (Métal)</t>
  </si>
  <si>
    <t>BT 16 (Bois)</t>
  </si>
  <si>
    <t>BT 30 - BT 35</t>
  </si>
  <si>
    <t>BT 47</t>
  </si>
  <si>
    <t>BT 03</t>
  </si>
  <si>
    <t>BT 19b (Ext)</t>
  </si>
  <si>
    <t>BT 18a (Int)</t>
  </si>
  <si>
    <t>BT 10 - BT 14</t>
  </si>
  <si>
    <t>BT 08</t>
  </si>
  <si>
    <t>BT 46</t>
  </si>
  <si>
    <t>BT 42</t>
  </si>
  <si>
    <t>Métallerie - Serrurerie</t>
  </si>
  <si>
    <t xml:space="preserve">TP 12 </t>
  </si>
  <si>
    <t>Index</t>
  </si>
  <si>
    <t>TP 10</t>
  </si>
  <si>
    <t>TP 03</t>
  </si>
  <si>
    <t>Corps d'état / Lot</t>
  </si>
  <si>
    <t>Montant estimatif HT</t>
  </si>
  <si>
    <t>Coût horaire moyen</t>
  </si>
  <si>
    <t>Convertisseur  heures / semaine</t>
  </si>
  <si>
    <t>Base Heure</t>
  </si>
  <si>
    <t>Nb semaine</t>
  </si>
  <si>
    <t>Nb heures</t>
  </si>
  <si>
    <t>Réseau électr./NTIC</t>
  </si>
  <si>
    <t>Proposition heures</t>
  </si>
  <si>
    <t>Equivalent nb semaine</t>
  </si>
  <si>
    <t>Bureau Etude</t>
  </si>
  <si>
    <t>BE</t>
  </si>
  <si>
    <t>Ossature - ouvrage béton</t>
  </si>
  <si>
    <t>BT 06</t>
  </si>
  <si>
    <r>
      <t xml:space="preserve">Taux de Main d'œuvre estimé </t>
    </r>
    <r>
      <rPr>
        <sz val="10"/>
        <color theme="3"/>
        <rFont val="Calibri"/>
        <family val="2"/>
        <scheme val="minor"/>
      </rPr>
      <t>(FFB 2020)</t>
    </r>
  </si>
  <si>
    <r>
      <t xml:space="preserve">Nb ETP en Mois </t>
    </r>
    <r>
      <rPr>
        <sz val="10"/>
        <color theme="3"/>
        <rFont val="Calibri"/>
        <family val="2"/>
        <scheme val="minor"/>
      </rPr>
      <t>(Tx insertion 5%)</t>
    </r>
  </si>
  <si>
    <r>
      <t xml:space="preserve">Nb de semaine travaillées         </t>
    </r>
    <r>
      <rPr>
        <sz val="10"/>
        <color theme="3"/>
        <rFont val="Calibri"/>
        <family val="2"/>
        <scheme val="minor"/>
      </rPr>
      <t>(tx insertion 5%)</t>
    </r>
  </si>
  <si>
    <t>V.R.D (terrassement général)</t>
  </si>
  <si>
    <t>Nb total heures à réaliser :</t>
  </si>
  <si>
    <t>Chauffage</t>
  </si>
  <si>
    <t>BT 40</t>
  </si>
  <si>
    <t xml:space="preserve">BT 38 </t>
  </si>
  <si>
    <t xml:space="preserve">Plomberie - Sanitaire </t>
  </si>
  <si>
    <t>Ventilation - conditionnement air</t>
  </si>
  <si>
    <t>BT 41</t>
  </si>
  <si>
    <t>EV 3</t>
  </si>
  <si>
    <t>EV 4</t>
  </si>
  <si>
    <t>Espaces verts - entretien</t>
  </si>
  <si>
    <t>Espaces verts - tvx création</t>
  </si>
  <si>
    <t xml:space="preserve">Nom opération : </t>
  </si>
  <si>
    <t>Date de calibrage :</t>
  </si>
  <si>
    <t>Travaux d'enrobés</t>
  </si>
  <si>
    <t>TP 09</t>
  </si>
  <si>
    <t>Index Bâtiment (FFB 2020)</t>
  </si>
  <si>
    <t>Index Travaux Publics</t>
  </si>
  <si>
    <t>Index Espaces Verts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</si>
</sst>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\ _F"/>
    <numFmt numFmtId="165" formatCode="0.0"/>
    <numFmt numFmtId="166" formatCode="_-* #,##0\ _F_-;\-* #,##0\ _F_-;_-* &quot;-&quot;??\ _F_-;_-@_-"/>
    <numFmt numFmtId="167" formatCode="#,##0.00\ &quot;€&quot;"/>
    <numFmt numFmtId="168" formatCode="#,##0.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5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5C9E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/>
    </xf>
    <xf numFmtId="4" fontId="7" fillId="2" borderId="6" xfId="0" applyNumberFormat="1" applyFont="1" applyFill="1" applyBorder="1"/>
    <xf numFmtId="165" fontId="6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10" fontId="5" fillId="3" borderId="0" xfId="0" applyNumberFormat="1" applyFont="1" applyFill="1" applyAlignment="1">
      <alignment horizontal="center"/>
    </xf>
    <xf numFmtId="44" fontId="5" fillId="3" borderId="0" xfId="1" applyFont="1" applyFill="1" applyBorder="1" applyAlignment="1">
      <alignment horizontal="center"/>
    </xf>
    <xf numFmtId="4" fontId="7" fillId="3" borderId="0" xfId="0" applyNumberFormat="1" applyFont="1" applyFill="1"/>
    <xf numFmtId="165" fontId="6" fillId="3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4" fontId="7" fillId="2" borderId="9" xfId="0" applyNumberFormat="1" applyFont="1" applyFill="1" applyBorder="1"/>
    <xf numFmtId="0" fontId="7" fillId="0" borderId="0" xfId="0" applyFont="1"/>
    <xf numFmtId="4" fontId="7" fillId="2" borderId="8" xfId="0" applyNumberFormat="1" applyFont="1" applyFill="1" applyBorder="1"/>
    <xf numFmtId="4" fontId="7" fillId="2" borderId="10" xfId="0" applyNumberFormat="1" applyFont="1" applyFill="1" applyBorder="1"/>
    <xf numFmtId="1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10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0" borderId="0" xfId="0" applyFont="1"/>
    <xf numFmtId="165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4" fontId="7" fillId="0" borderId="0" xfId="0" applyNumberFormat="1" applyFont="1"/>
    <xf numFmtId="10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vertical="center" wrapText="1"/>
    </xf>
    <xf numFmtId="166" fontId="8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4" fontId="7" fillId="4" borderId="6" xfId="0" applyNumberFormat="1" applyFont="1" applyFill="1" applyBorder="1"/>
    <xf numFmtId="4" fontId="7" fillId="0" borderId="4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168" fontId="7" fillId="0" borderId="13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  <xf numFmtId="165" fontId="7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" fontId="5" fillId="7" borderId="6" xfId="0" applyNumberFormat="1" applyFont="1" applyFill="1" applyBorder="1" applyAlignment="1">
      <alignment horizontal="center"/>
    </xf>
    <xf numFmtId="3" fontId="5" fillId="7" borderId="8" xfId="0" applyNumberFormat="1" applyFont="1" applyFill="1" applyBorder="1" applyAlignment="1">
      <alignment horizontal="center"/>
    </xf>
    <xf numFmtId="3" fontId="5" fillId="7" borderId="10" xfId="0" applyNumberFormat="1" applyFont="1" applyFill="1" applyBorder="1" applyAlignment="1">
      <alignment horizontal="center"/>
    </xf>
    <xf numFmtId="4" fontId="7" fillId="4" borderId="7" xfId="0" applyNumberFormat="1" applyFont="1" applyFill="1" applyBorder="1"/>
    <xf numFmtId="3" fontId="5" fillId="9" borderId="6" xfId="0" applyNumberFormat="1" applyFont="1" applyFill="1" applyBorder="1" applyAlignment="1">
      <alignment horizontal="center"/>
    </xf>
    <xf numFmtId="3" fontId="5" fillId="9" borderId="8" xfId="0" applyNumberFormat="1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10" fontId="5" fillId="5" borderId="6" xfId="0" applyNumberFormat="1" applyFont="1" applyFill="1" applyBorder="1" applyAlignment="1">
      <alignment horizontal="center"/>
    </xf>
    <xf numFmtId="44" fontId="5" fillId="5" borderId="6" xfId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65" fontId="7" fillId="5" borderId="13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0" fontId="5" fillId="5" borderId="8" xfId="0" applyNumberFormat="1" applyFont="1" applyFill="1" applyBorder="1" applyAlignment="1">
      <alignment horizontal="center"/>
    </xf>
    <xf numFmtId="44" fontId="5" fillId="5" borderId="8" xfId="1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10" fontId="5" fillId="5" borderId="10" xfId="0" applyNumberFormat="1" applyFont="1" applyFill="1" applyBorder="1" applyAlignment="1">
      <alignment horizontal="center"/>
    </xf>
    <xf numFmtId="44" fontId="5" fillId="5" borderId="21" xfId="1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165" fontId="7" fillId="5" borderId="23" xfId="0" applyNumberFormat="1" applyFont="1" applyFill="1" applyBorder="1" applyAlignment="1">
      <alignment horizontal="center"/>
    </xf>
    <xf numFmtId="165" fontId="7" fillId="5" borderId="14" xfId="0" applyNumberFormat="1" applyFont="1" applyFill="1" applyBorder="1" applyAlignment="1">
      <alignment horizontal="center"/>
    </xf>
    <xf numFmtId="165" fontId="7" fillId="5" borderId="22" xfId="0" applyNumberFormat="1" applyFont="1" applyFill="1" applyBorder="1" applyAlignment="1">
      <alignment horizontal="center"/>
    </xf>
    <xf numFmtId="165" fontId="7" fillId="5" borderId="24" xfId="0" applyNumberFormat="1" applyFont="1" applyFill="1" applyBorder="1" applyAlignment="1">
      <alignment horizontal="center"/>
    </xf>
    <xf numFmtId="3" fontId="5" fillId="8" borderId="1" xfId="0" applyNumberFormat="1" applyFont="1" applyFill="1" applyBorder="1" applyAlignment="1">
      <alignment horizontal="center"/>
    </xf>
    <xf numFmtId="3" fontId="5" fillId="8" borderId="11" xfId="0" applyNumberFormat="1" applyFont="1" applyFill="1" applyBorder="1" applyAlignment="1">
      <alignment horizontal="center"/>
    </xf>
    <xf numFmtId="3" fontId="5" fillId="8" borderId="12" xfId="0" applyNumberFormat="1" applyFont="1" applyFill="1" applyBorder="1" applyAlignment="1">
      <alignment horizontal="center"/>
    </xf>
    <xf numFmtId="10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4" fontId="12" fillId="6" borderId="5" xfId="0" applyNumberFormat="1" applyFont="1" applyFill="1" applyBorder="1" applyAlignment="1">
      <alignment horizontal="center" vertical="center"/>
    </xf>
    <xf numFmtId="3" fontId="12" fillId="6" borderId="5" xfId="0" applyNumberFormat="1" applyFont="1" applyFill="1" applyBorder="1" applyAlignment="1">
      <alignment horizontal="center" vertical="center"/>
    </xf>
    <xf numFmtId="9" fontId="7" fillId="8" borderId="1" xfId="0" applyNumberFormat="1" applyFont="1" applyFill="1" applyBorder="1" applyAlignment="1">
      <alignment horizontal="center" vertical="center"/>
    </xf>
    <xf numFmtId="9" fontId="7" fillId="7" borderId="6" xfId="0" applyNumberFormat="1" applyFont="1" applyFill="1" applyBorder="1" applyAlignment="1">
      <alignment horizontal="center" vertical="center"/>
    </xf>
    <xf numFmtId="9" fontId="7" fillId="9" borderId="3" xfId="0" applyNumberFormat="1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/>
    </xf>
    <xf numFmtId="3" fontId="7" fillId="6" borderId="13" xfId="0" applyNumberFormat="1" applyFont="1" applyFill="1" applyBorder="1" applyAlignment="1">
      <alignment horizontal="center"/>
    </xf>
    <xf numFmtId="0" fontId="5" fillId="10" borderId="16" xfId="0" applyFont="1" applyFill="1" applyBorder="1" applyAlignment="1">
      <alignment horizontal="center" vertical="center"/>
    </xf>
    <xf numFmtId="3" fontId="5" fillId="11" borderId="13" xfId="0" applyNumberFormat="1" applyFont="1" applyFill="1" applyBorder="1" applyAlignment="1">
      <alignment horizontal="center"/>
    </xf>
    <xf numFmtId="3" fontId="5" fillId="11" borderId="6" xfId="0" applyNumberFormat="1" applyFont="1" applyFill="1" applyBorder="1" applyAlignment="1">
      <alignment horizontal="center"/>
    </xf>
    <xf numFmtId="9" fontId="7" fillId="11" borderId="1" xfId="0" applyNumberFormat="1" applyFont="1" applyFill="1" applyBorder="1" applyAlignment="1">
      <alignment horizontal="center" vertical="center" wrapText="1"/>
    </xf>
    <xf numFmtId="9" fontId="7" fillId="11" borderId="5" xfId="0" applyNumberFormat="1" applyFont="1" applyFill="1" applyBorder="1" applyAlignment="1">
      <alignment horizontal="center" vertical="center" wrapText="1"/>
    </xf>
    <xf numFmtId="3" fontId="5" fillId="11" borderId="8" xfId="0" applyNumberFormat="1" applyFont="1" applyFill="1" applyBorder="1" applyAlignment="1">
      <alignment horizontal="center"/>
    </xf>
    <xf numFmtId="3" fontId="5" fillId="11" borderId="14" xfId="0" applyNumberFormat="1" applyFont="1" applyFill="1" applyBorder="1" applyAlignment="1">
      <alignment horizontal="center"/>
    </xf>
    <xf numFmtId="3" fontId="5" fillId="11" borderId="10" xfId="0" applyNumberFormat="1" applyFont="1" applyFill="1" applyBorder="1" applyAlignment="1">
      <alignment horizontal="center"/>
    </xf>
    <xf numFmtId="3" fontId="5" fillId="11" borderId="15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12" borderId="1" xfId="0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0" fontId="12" fillId="14" borderId="4" xfId="0" applyFont="1" applyFill="1" applyBorder="1" applyAlignment="1">
      <alignment horizontal="center"/>
    </xf>
    <xf numFmtId="0" fontId="12" fillId="14" borderId="1" xfId="0" applyFont="1" applyFill="1" applyBorder="1" applyAlignment="1">
      <alignment horizontal="center"/>
    </xf>
    <xf numFmtId="0" fontId="5" fillId="14" borderId="6" xfId="0" applyFont="1" applyFill="1" applyBorder="1" applyAlignment="1">
      <alignment horizontal="center"/>
    </xf>
    <xf numFmtId="10" fontId="5" fillId="14" borderId="6" xfId="0" applyNumberFormat="1" applyFont="1" applyFill="1" applyBorder="1" applyAlignment="1">
      <alignment horizontal="center"/>
    </xf>
    <xf numFmtId="44" fontId="5" fillId="14" borderId="6" xfId="1" applyFont="1" applyFill="1" applyBorder="1" applyAlignment="1">
      <alignment horizontal="center"/>
    </xf>
    <xf numFmtId="165" fontId="7" fillId="14" borderId="3" xfId="0" applyNumberFormat="1" applyFont="1" applyFill="1" applyBorder="1" applyAlignment="1">
      <alignment horizontal="center"/>
    </xf>
    <xf numFmtId="165" fontId="7" fillId="14" borderId="13" xfId="0" applyNumberFormat="1" applyFont="1" applyFill="1" applyBorder="1" applyAlignment="1">
      <alignment horizontal="center"/>
    </xf>
    <xf numFmtId="0" fontId="5" fillId="13" borderId="6" xfId="0" applyFont="1" applyFill="1" applyBorder="1" applyAlignment="1">
      <alignment horizontal="center"/>
    </xf>
    <xf numFmtId="10" fontId="5" fillId="13" borderId="6" xfId="0" applyNumberFormat="1" applyFont="1" applyFill="1" applyBorder="1" applyAlignment="1">
      <alignment horizontal="center"/>
    </xf>
    <xf numFmtId="44" fontId="5" fillId="13" borderId="6" xfId="1" applyFont="1" applyFill="1" applyBorder="1" applyAlignment="1">
      <alignment horizontal="center"/>
    </xf>
    <xf numFmtId="165" fontId="7" fillId="13" borderId="3" xfId="0" applyNumberFormat="1" applyFont="1" applyFill="1" applyBorder="1" applyAlignment="1">
      <alignment horizontal="center"/>
    </xf>
    <xf numFmtId="165" fontId="7" fillId="13" borderId="13" xfId="0" applyNumberFormat="1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  <xf numFmtId="10" fontId="5" fillId="12" borderId="6" xfId="0" applyNumberFormat="1" applyFont="1" applyFill="1" applyBorder="1" applyAlignment="1">
      <alignment horizontal="center"/>
    </xf>
    <xf numFmtId="44" fontId="5" fillId="12" borderId="6" xfId="1" applyFont="1" applyFill="1" applyBorder="1" applyAlignment="1">
      <alignment horizontal="center"/>
    </xf>
    <xf numFmtId="165" fontId="7" fillId="12" borderId="3" xfId="0" applyNumberFormat="1" applyFont="1" applyFill="1" applyBorder="1" applyAlignment="1">
      <alignment horizontal="center"/>
    </xf>
    <xf numFmtId="165" fontId="7" fillId="12" borderId="13" xfId="0" applyNumberFormat="1" applyFont="1" applyFill="1" applyBorder="1" applyAlignment="1">
      <alignment horizontal="center"/>
    </xf>
    <xf numFmtId="3" fontId="5" fillId="15" borderId="1" xfId="0" applyNumberFormat="1" applyFont="1" applyFill="1" applyBorder="1" applyAlignment="1">
      <alignment horizontal="center"/>
    </xf>
    <xf numFmtId="3" fontId="5" fillId="16" borderId="6" xfId="0" applyNumberFormat="1" applyFont="1" applyFill="1" applyBorder="1" applyAlignment="1">
      <alignment horizontal="center"/>
    </xf>
    <xf numFmtId="3" fontId="5" fillId="17" borderId="6" xfId="0" applyNumberFormat="1" applyFont="1" applyFill="1" applyBorder="1" applyAlignment="1">
      <alignment horizontal="center"/>
    </xf>
    <xf numFmtId="3" fontId="5" fillId="18" borderId="6" xfId="0" applyNumberFormat="1" applyFont="1" applyFill="1" applyBorder="1" applyAlignment="1">
      <alignment horizontal="center"/>
    </xf>
    <xf numFmtId="3" fontId="5" fillId="18" borderId="13" xfId="0" applyNumberFormat="1" applyFont="1" applyFill="1" applyBorder="1" applyAlignment="1">
      <alignment horizontal="center"/>
    </xf>
    <xf numFmtId="3" fontId="5" fillId="19" borderId="1" xfId="0" applyNumberFormat="1" applyFont="1" applyFill="1" applyBorder="1" applyAlignment="1">
      <alignment horizontal="center"/>
    </xf>
    <xf numFmtId="3" fontId="5" fillId="20" borderId="6" xfId="0" applyNumberFormat="1" applyFont="1" applyFill="1" applyBorder="1" applyAlignment="1">
      <alignment horizontal="center"/>
    </xf>
    <xf numFmtId="3" fontId="5" fillId="21" borderId="6" xfId="0" applyNumberFormat="1" applyFont="1" applyFill="1" applyBorder="1" applyAlignment="1">
      <alignment horizontal="center"/>
    </xf>
    <xf numFmtId="3" fontId="5" fillId="22" borderId="6" xfId="0" applyNumberFormat="1" applyFont="1" applyFill="1" applyBorder="1" applyAlignment="1">
      <alignment horizontal="center"/>
    </xf>
    <xf numFmtId="3" fontId="5" fillId="22" borderId="13" xfId="0" applyNumberFormat="1" applyFont="1" applyFill="1" applyBorder="1" applyAlignment="1">
      <alignment horizontal="center"/>
    </xf>
    <xf numFmtId="3" fontId="5" fillId="23" borderId="1" xfId="0" applyNumberFormat="1" applyFont="1" applyFill="1" applyBorder="1" applyAlignment="1">
      <alignment horizontal="center"/>
    </xf>
    <xf numFmtId="3" fontId="5" fillId="24" borderId="6" xfId="0" applyNumberFormat="1" applyFont="1" applyFill="1" applyBorder="1" applyAlignment="1">
      <alignment horizontal="center"/>
    </xf>
    <xf numFmtId="3" fontId="5" fillId="25" borderId="6" xfId="0" applyNumberFormat="1" applyFont="1" applyFill="1" applyBorder="1" applyAlignment="1">
      <alignment horizontal="center"/>
    </xf>
    <xf numFmtId="3" fontId="5" fillId="26" borderId="6" xfId="0" applyNumberFormat="1" applyFont="1" applyFill="1" applyBorder="1" applyAlignment="1">
      <alignment horizontal="center"/>
    </xf>
    <xf numFmtId="3" fontId="5" fillId="26" borderId="13" xfId="0" applyNumberFormat="1" applyFont="1" applyFill="1" applyBorder="1" applyAlignment="1">
      <alignment horizontal="center"/>
    </xf>
    <xf numFmtId="4" fontId="7" fillId="0" borderId="25" xfId="0" applyNumberFormat="1" applyFont="1" applyBorder="1" applyAlignment="1">
      <alignment horizont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left" vertical="center"/>
    </xf>
    <xf numFmtId="0" fontId="12" fillId="6" borderId="17" xfId="0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left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17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75C9EB"/>
      <color rgb="FF0F4C65"/>
      <color rgb="FF83B1F5"/>
      <color rgb="FF5BD4FF"/>
      <color rgb="FF00BBFE"/>
      <color rgb="FF6D97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0"/>
  <sheetViews>
    <sheetView showGridLines="0" workbookViewId="0">
      <selection activeCell="A5" sqref="A5"/>
    </sheetView>
  </sheetViews>
  <sheetFormatPr baseColWidth="10" defaultColWidth="8.6640625" defaultRowHeight="13.2" x14ac:dyDescent="0.25"/>
  <cols>
    <col min="1" max="1" width="31.44140625" style="2" customWidth="1"/>
    <col min="2" max="2" width="16.5546875" customWidth="1"/>
    <col min="3" max="3" width="13.44140625" style="2" bestFit="1" customWidth="1"/>
    <col min="4" max="4" width="11.44140625" style="2" customWidth="1"/>
    <col min="5" max="5" width="14.44140625" bestFit="1" customWidth="1"/>
    <col min="6" max="7" width="14" customWidth="1"/>
    <col min="8" max="8" width="2.109375" customWidth="1"/>
    <col min="9" max="11" width="12.109375" customWidth="1"/>
    <col min="12" max="12" width="10.44140625" customWidth="1"/>
    <col min="13" max="13" width="9.88671875" customWidth="1"/>
    <col min="14" max="253" width="11.44140625" customWidth="1"/>
  </cols>
  <sheetData>
    <row r="1" spans="1:13" ht="7.5" customHeight="1" thickBot="1" x14ac:dyDescent="0.3"/>
    <row r="2" spans="1:13" ht="14.4" thickBot="1" x14ac:dyDescent="0.35">
      <c r="A2" s="152" t="s">
        <v>66</v>
      </c>
      <c r="B2" s="153"/>
      <c r="C2" s="153"/>
      <c r="D2" s="153"/>
      <c r="E2" s="153"/>
      <c r="F2" s="154"/>
      <c r="G2" s="24"/>
      <c r="H2" s="35"/>
      <c r="I2" s="155" t="s">
        <v>11</v>
      </c>
      <c r="J2" s="156"/>
      <c r="K2" s="96">
        <f>E60</f>
        <v>0</v>
      </c>
    </row>
    <row r="3" spans="1:13" ht="14.4" thickBot="1" x14ac:dyDescent="0.35">
      <c r="A3" s="6"/>
      <c r="B3" s="5"/>
      <c r="C3" s="5"/>
      <c r="D3" s="5"/>
      <c r="E3" s="4"/>
      <c r="F3" s="7"/>
      <c r="G3" s="7"/>
      <c r="H3" s="7"/>
      <c r="I3" s="7"/>
      <c r="J3" s="4"/>
      <c r="K3" s="4"/>
    </row>
    <row r="4" spans="1:13" ht="14.4" thickBot="1" x14ac:dyDescent="0.3">
      <c r="A4" s="152" t="s">
        <v>67</v>
      </c>
      <c r="B4" s="154"/>
      <c r="C4" s="39"/>
      <c r="D4" s="50"/>
      <c r="E4" s="90"/>
      <c r="F4" s="90"/>
      <c r="G4" s="50"/>
      <c r="H4" s="8"/>
      <c r="I4" s="157" t="s">
        <v>55</v>
      </c>
      <c r="J4" s="158"/>
      <c r="K4" s="97">
        <f>L60</f>
        <v>0</v>
      </c>
    </row>
    <row r="5" spans="1:13" ht="13.5" customHeight="1" thickBot="1" x14ac:dyDescent="0.35">
      <c r="A5" s="5"/>
      <c r="B5" s="4"/>
      <c r="C5" s="5"/>
      <c r="D5" s="5"/>
      <c r="E5" s="4"/>
      <c r="F5" s="4"/>
      <c r="G5" s="4"/>
      <c r="H5" s="4"/>
      <c r="I5" s="4"/>
      <c r="J5" s="4"/>
      <c r="K5" s="4"/>
    </row>
    <row r="6" spans="1:13" ht="15.75" customHeight="1" thickBot="1" x14ac:dyDescent="0.35">
      <c r="A6" s="55"/>
      <c r="B6" s="85"/>
      <c r="C6" s="86"/>
      <c r="D6" s="87"/>
      <c r="E6" s="4"/>
      <c r="F6" s="38"/>
      <c r="G6" s="38"/>
      <c r="H6" s="12"/>
      <c r="I6" s="159" t="s">
        <v>15</v>
      </c>
      <c r="J6" s="160"/>
      <c r="K6" s="161"/>
      <c r="L6" s="101">
        <f>L60</f>
        <v>0</v>
      </c>
      <c r="M6" s="102">
        <f>M60</f>
        <v>0</v>
      </c>
    </row>
    <row r="7" spans="1:13" s="1" customFormat="1" ht="63" customHeight="1" thickBot="1" x14ac:dyDescent="0.3">
      <c r="A7" s="91" t="s">
        <v>37</v>
      </c>
      <c r="B7" s="92" t="s">
        <v>34</v>
      </c>
      <c r="C7" s="93" t="s">
        <v>51</v>
      </c>
      <c r="D7" s="94" t="s">
        <v>39</v>
      </c>
      <c r="E7" s="94" t="s">
        <v>38</v>
      </c>
      <c r="F7" s="94" t="s">
        <v>52</v>
      </c>
      <c r="G7" s="95" t="s">
        <v>53</v>
      </c>
      <c r="H7" s="9"/>
      <c r="I7" s="98">
        <v>0.05</v>
      </c>
      <c r="J7" s="99">
        <v>7.0000000000000007E-2</v>
      </c>
      <c r="K7" s="100">
        <v>0.1</v>
      </c>
      <c r="L7" s="106" t="s">
        <v>45</v>
      </c>
      <c r="M7" s="107" t="s">
        <v>46</v>
      </c>
    </row>
    <row r="8" spans="1:13" s="1" customFormat="1" ht="5.25" customHeight="1" thickBot="1" x14ac:dyDescent="0.3">
      <c r="A8" s="10"/>
      <c r="B8" s="10"/>
      <c r="C8" s="11"/>
      <c r="D8" s="11"/>
      <c r="E8" s="10"/>
      <c r="F8" s="12"/>
      <c r="G8" s="12"/>
      <c r="H8" s="12"/>
      <c r="I8" s="13"/>
      <c r="J8" s="13"/>
      <c r="K8" s="13"/>
      <c r="L8" s="13"/>
      <c r="M8" s="13"/>
    </row>
    <row r="9" spans="1:13" s="2" customFormat="1" ht="14.4" thickBot="1" x14ac:dyDescent="0.35">
      <c r="A9" s="63" t="s">
        <v>13</v>
      </c>
      <c r="B9" s="64" t="s">
        <v>35</v>
      </c>
      <c r="C9" s="65">
        <v>0.41</v>
      </c>
      <c r="D9" s="66">
        <v>35</v>
      </c>
      <c r="E9" s="14"/>
      <c r="F9" s="67">
        <f>(($E9*$C9/$D9)*I$7)/151.67</f>
        <v>0</v>
      </c>
      <c r="G9" s="68">
        <f>I9/35</f>
        <v>0</v>
      </c>
      <c r="H9" s="15"/>
      <c r="I9" s="82">
        <f>($E9*$C9*I$7)/$D9</f>
        <v>0</v>
      </c>
      <c r="J9" s="56">
        <f t="shared" ref="J9:K58" si="0">($E9*$C9*J$7)/$D9</f>
        <v>0</v>
      </c>
      <c r="K9" s="60">
        <f t="shared" si="0"/>
        <v>0</v>
      </c>
      <c r="L9" s="105"/>
      <c r="M9" s="104">
        <f>L9/35</f>
        <v>0</v>
      </c>
    </row>
    <row r="10" spans="1:13" s="2" customFormat="1" ht="7.5" customHeight="1" thickBot="1" x14ac:dyDescent="0.35">
      <c r="A10" s="16"/>
      <c r="B10" s="17"/>
      <c r="C10" s="18"/>
      <c r="D10" s="19"/>
      <c r="E10" s="20"/>
      <c r="F10" s="21"/>
      <c r="G10" s="21"/>
      <c r="H10" s="21"/>
      <c r="I10" s="22"/>
      <c r="J10" s="22"/>
      <c r="K10" s="22"/>
      <c r="L10" s="22"/>
      <c r="M10" s="22"/>
    </row>
    <row r="11" spans="1:13" s="2" customFormat="1" ht="13.5" customHeight="1" thickBot="1" x14ac:dyDescent="0.35">
      <c r="A11" s="69" t="s">
        <v>16</v>
      </c>
      <c r="B11" s="64" t="s">
        <v>17</v>
      </c>
      <c r="C11" s="65">
        <v>0.4</v>
      </c>
      <c r="D11" s="66">
        <v>35</v>
      </c>
      <c r="E11" s="46"/>
      <c r="F11" s="67">
        <f>(($E11*$C11/$D11)*I$7)/151.67</f>
        <v>0</v>
      </c>
      <c r="G11" s="68">
        <f>I11/35</f>
        <v>0</v>
      </c>
      <c r="H11" s="15"/>
      <c r="I11" s="82">
        <f>($E11*$C11*I$7)/$D11</f>
        <v>0</v>
      </c>
      <c r="J11" s="56">
        <f t="shared" si="0"/>
        <v>0</v>
      </c>
      <c r="K11" s="60">
        <f t="shared" si="0"/>
        <v>0</v>
      </c>
      <c r="L11" s="105"/>
      <c r="M11" s="104">
        <f>L11/35</f>
        <v>0</v>
      </c>
    </row>
    <row r="12" spans="1:13" s="2" customFormat="1" ht="7.5" customHeight="1" thickBot="1" x14ac:dyDescent="0.35">
      <c r="A12" s="16"/>
      <c r="B12" s="17"/>
      <c r="C12" s="18"/>
      <c r="D12" s="19"/>
      <c r="E12" s="20"/>
      <c r="F12" s="21"/>
      <c r="G12" s="21"/>
      <c r="H12" s="21"/>
      <c r="I12" s="22"/>
      <c r="J12" s="22"/>
      <c r="K12" s="22"/>
      <c r="L12" s="22"/>
      <c r="M12" s="22"/>
    </row>
    <row r="13" spans="1:13" s="2" customFormat="1" ht="13.95" customHeight="1" thickBot="1" x14ac:dyDescent="0.35">
      <c r="A13" s="69" t="s">
        <v>47</v>
      </c>
      <c r="B13" s="64" t="s">
        <v>48</v>
      </c>
      <c r="C13" s="65">
        <v>0.8</v>
      </c>
      <c r="D13" s="66">
        <v>80</v>
      </c>
      <c r="E13" s="14"/>
      <c r="F13" s="67">
        <f>(($E13*$C13/$D13)*I$7)/151.67</f>
        <v>0</v>
      </c>
      <c r="G13" s="68">
        <f>I13/35</f>
        <v>0</v>
      </c>
      <c r="H13" s="15"/>
      <c r="I13" s="82">
        <f>($E13*$C13*I$7)/$D13</f>
        <v>0</v>
      </c>
      <c r="J13" s="56">
        <f t="shared" si="0"/>
        <v>0</v>
      </c>
      <c r="K13" s="60">
        <f t="shared" si="0"/>
        <v>0</v>
      </c>
      <c r="L13" s="105"/>
      <c r="M13" s="104">
        <f>L13/35</f>
        <v>0</v>
      </c>
    </row>
    <row r="14" spans="1:13" s="2" customFormat="1" ht="7.5" customHeight="1" thickBot="1" x14ac:dyDescent="0.35">
      <c r="A14" s="16"/>
      <c r="B14" s="17"/>
      <c r="C14" s="18"/>
      <c r="D14" s="19"/>
      <c r="E14" s="20"/>
      <c r="F14" s="21"/>
      <c r="G14" s="21"/>
      <c r="H14" s="21"/>
      <c r="I14" s="22"/>
      <c r="J14" s="22"/>
      <c r="K14" s="22"/>
      <c r="L14" s="22"/>
      <c r="M14" s="22"/>
    </row>
    <row r="15" spans="1:13" s="2" customFormat="1" ht="12.75" customHeight="1" thickBot="1" x14ac:dyDescent="0.35">
      <c r="A15" s="69" t="s">
        <v>6</v>
      </c>
      <c r="B15" s="64" t="s">
        <v>18</v>
      </c>
      <c r="C15" s="65">
        <v>0.45</v>
      </c>
      <c r="D15" s="66">
        <v>35</v>
      </c>
      <c r="E15" s="14"/>
      <c r="F15" s="67">
        <f>(($E15*$C15/$D15)*I$7)/151.67</f>
        <v>0</v>
      </c>
      <c r="G15" s="68">
        <f>I15/35</f>
        <v>0</v>
      </c>
      <c r="H15" s="15"/>
      <c r="I15" s="82">
        <f>($E15*$C15*I$7)/$D15</f>
        <v>0</v>
      </c>
      <c r="J15" s="56">
        <f t="shared" si="0"/>
        <v>0</v>
      </c>
      <c r="K15" s="60">
        <f t="shared" si="0"/>
        <v>0</v>
      </c>
      <c r="L15" s="105"/>
      <c r="M15" s="104">
        <f>L15/35</f>
        <v>0</v>
      </c>
    </row>
    <row r="16" spans="1:13" s="2" customFormat="1" ht="7.5" customHeight="1" thickBot="1" x14ac:dyDescent="0.35">
      <c r="A16" s="16"/>
      <c r="B16" s="17"/>
      <c r="C16" s="18"/>
      <c r="D16" s="19"/>
      <c r="E16" s="20"/>
      <c r="F16" s="21"/>
      <c r="G16" s="21"/>
      <c r="H16" s="21"/>
      <c r="I16" s="22"/>
      <c r="J16" s="22"/>
      <c r="K16" s="22"/>
      <c r="L16" s="22"/>
      <c r="M16" s="22"/>
    </row>
    <row r="17" spans="1:13" s="2" customFormat="1" ht="12.75" customHeight="1" x14ac:dyDescent="0.3">
      <c r="A17" s="150" t="s">
        <v>1</v>
      </c>
      <c r="B17" s="70" t="s">
        <v>21</v>
      </c>
      <c r="C17" s="71">
        <v>0.15</v>
      </c>
      <c r="D17" s="72">
        <v>35</v>
      </c>
      <c r="E17" s="25"/>
      <c r="F17" s="78">
        <f>(($E17*$C17/$D17)*I$7)/151.67</f>
        <v>0</v>
      </c>
      <c r="G17" s="79">
        <f>I17/35</f>
        <v>0</v>
      </c>
      <c r="H17" s="15"/>
      <c r="I17" s="83">
        <f>($E17*$C17*I$7)/$D17</f>
        <v>0</v>
      </c>
      <c r="J17" s="57">
        <f t="shared" si="0"/>
        <v>0</v>
      </c>
      <c r="K17" s="61">
        <f t="shared" si="0"/>
        <v>0</v>
      </c>
      <c r="L17" s="108"/>
      <c r="M17" s="109">
        <f>L17/35</f>
        <v>0</v>
      </c>
    </row>
    <row r="18" spans="1:13" s="2" customFormat="1" ht="12.75" customHeight="1" thickBot="1" x14ac:dyDescent="0.35">
      <c r="A18" s="151"/>
      <c r="B18" s="73" t="s">
        <v>22</v>
      </c>
      <c r="C18" s="74">
        <v>0.15</v>
      </c>
      <c r="D18" s="75">
        <v>35</v>
      </c>
      <c r="E18" s="26"/>
      <c r="F18" s="80">
        <f>(($E18*$C18/$D18)*I$7)/151.67</f>
        <v>0</v>
      </c>
      <c r="G18" s="81">
        <f>I18/35</f>
        <v>0</v>
      </c>
      <c r="H18" s="15"/>
      <c r="I18" s="84">
        <f>($E18*$C18*I$7)/$D18</f>
        <v>0</v>
      </c>
      <c r="J18" s="58">
        <f t="shared" si="0"/>
        <v>0</v>
      </c>
      <c r="K18" s="62">
        <f t="shared" si="0"/>
        <v>0</v>
      </c>
      <c r="L18" s="110"/>
      <c r="M18" s="111">
        <f>L18/35</f>
        <v>0</v>
      </c>
    </row>
    <row r="19" spans="1:13" s="2" customFormat="1" ht="7.2" customHeight="1" thickBot="1" x14ac:dyDescent="0.35">
      <c r="A19" s="112"/>
      <c r="B19" s="5"/>
      <c r="C19" s="36"/>
      <c r="D19" s="41"/>
      <c r="E19" s="35"/>
      <c r="F19" s="51"/>
      <c r="G19" s="51"/>
      <c r="H19" s="15"/>
      <c r="I19" s="43"/>
      <c r="J19" s="43"/>
      <c r="K19" s="43"/>
      <c r="L19" s="43"/>
      <c r="M19" s="43"/>
    </row>
    <row r="20" spans="1:13" s="2" customFormat="1" ht="12.75" customHeight="1" thickBot="1" x14ac:dyDescent="0.35">
      <c r="A20" s="69" t="s">
        <v>56</v>
      </c>
      <c r="B20" s="64" t="s">
        <v>57</v>
      </c>
      <c r="C20" s="65">
        <v>0.35</v>
      </c>
      <c r="D20" s="66">
        <v>35</v>
      </c>
      <c r="E20" s="14"/>
      <c r="F20" s="67">
        <f>(($E20*$C20/$D20)*I$7)/151.67</f>
        <v>0</v>
      </c>
      <c r="G20" s="68">
        <f>I20/35</f>
        <v>0</v>
      </c>
      <c r="H20" s="15"/>
      <c r="I20" s="82">
        <f>($E20*$C20*I$7)/$D20</f>
        <v>0</v>
      </c>
      <c r="J20" s="56">
        <f t="shared" si="0"/>
        <v>0</v>
      </c>
      <c r="K20" s="60">
        <f t="shared" si="0"/>
        <v>0</v>
      </c>
      <c r="L20" s="105"/>
      <c r="M20" s="104">
        <f>L20/35</f>
        <v>0</v>
      </c>
    </row>
    <row r="21" spans="1:13" s="2" customFormat="1" ht="7.5" customHeight="1" thickBot="1" x14ac:dyDescent="0.35">
      <c r="A21" s="16"/>
      <c r="B21" s="17"/>
      <c r="C21" s="18"/>
      <c r="D21" s="19"/>
      <c r="E21" s="20"/>
      <c r="F21" s="21"/>
      <c r="G21" s="21"/>
      <c r="H21" s="21"/>
      <c r="I21" s="22"/>
      <c r="J21" s="22"/>
      <c r="K21" s="22"/>
      <c r="L21" s="22"/>
      <c r="M21" s="22"/>
    </row>
    <row r="22" spans="1:13" s="2" customFormat="1" ht="12.75" customHeight="1" thickBot="1" x14ac:dyDescent="0.35">
      <c r="A22" s="69" t="s">
        <v>2</v>
      </c>
      <c r="B22" s="64" t="s">
        <v>23</v>
      </c>
      <c r="C22" s="65">
        <v>0.4</v>
      </c>
      <c r="D22" s="66">
        <v>35</v>
      </c>
      <c r="E22" s="14"/>
      <c r="F22" s="67">
        <f>(($E22*$C22/$D22)*I$7)/151.67</f>
        <v>0</v>
      </c>
      <c r="G22" s="68">
        <f>I22/35</f>
        <v>0</v>
      </c>
      <c r="H22" s="15"/>
      <c r="I22" s="82">
        <f>($E22*$C22*I$7)/$D22</f>
        <v>0</v>
      </c>
      <c r="J22" s="56">
        <f t="shared" si="0"/>
        <v>0</v>
      </c>
      <c r="K22" s="60">
        <f t="shared" si="0"/>
        <v>0</v>
      </c>
      <c r="L22" s="105"/>
      <c r="M22" s="104">
        <f>L22/35</f>
        <v>0</v>
      </c>
    </row>
    <row r="23" spans="1:13" s="2" customFormat="1" ht="7.5" customHeight="1" thickBot="1" x14ac:dyDescent="0.35">
      <c r="A23" s="16"/>
      <c r="B23" s="17"/>
      <c r="C23" s="18"/>
      <c r="D23" s="19"/>
      <c r="E23" s="20"/>
      <c r="F23" s="21"/>
      <c r="G23" s="21"/>
      <c r="H23" s="21"/>
      <c r="I23" s="22"/>
      <c r="J23" s="22"/>
      <c r="K23" s="22"/>
      <c r="L23" s="22"/>
      <c r="M23" s="22"/>
    </row>
    <row r="24" spans="1:13" s="2" customFormat="1" ht="12.75" customHeight="1" thickBot="1" x14ac:dyDescent="0.35">
      <c r="A24" s="63" t="s">
        <v>0</v>
      </c>
      <c r="B24" s="64"/>
      <c r="C24" s="65">
        <v>0.4</v>
      </c>
      <c r="D24" s="66">
        <v>35</v>
      </c>
      <c r="E24" s="14"/>
      <c r="F24" s="67">
        <f>(($E24*$C24/$D24)*I$7)/151.67</f>
        <v>0</v>
      </c>
      <c r="G24" s="68">
        <f>I24/35</f>
        <v>0</v>
      </c>
      <c r="H24" s="15"/>
      <c r="I24" s="82">
        <f>($E24*$C24*I$7)/$D24</f>
        <v>0</v>
      </c>
      <c r="J24" s="56">
        <f t="shared" si="0"/>
        <v>0</v>
      </c>
      <c r="K24" s="60">
        <f t="shared" si="0"/>
        <v>0</v>
      </c>
      <c r="L24" s="105"/>
      <c r="M24" s="104">
        <f>L24/35</f>
        <v>0</v>
      </c>
    </row>
    <row r="25" spans="1:13" s="2" customFormat="1" ht="7.5" customHeight="1" thickBot="1" x14ac:dyDescent="0.35">
      <c r="A25" s="16"/>
      <c r="B25" s="17"/>
      <c r="C25" s="18"/>
      <c r="D25" s="19"/>
      <c r="E25" s="20"/>
      <c r="F25" s="21"/>
      <c r="G25" s="21"/>
      <c r="H25" s="21"/>
      <c r="I25" s="22"/>
      <c r="J25" s="22"/>
      <c r="K25" s="22"/>
      <c r="L25" s="22"/>
      <c r="M25" s="22"/>
    </row>
    <row r="26" spans="1:13" s="2" customFormat="1" ht="12.75" customHeight="1" thickBot="1" x14ac:dyDescent="0.35">
      <c r="A26" s="69" t="s">
        <v>5</v>
      </c>
      <c r="B26" s="64" t="s">
        <v>24</v>
      </c>
      <c r="C26" s="65">
        <v>0.35</v>
      </c>
      <c r="D26" s="66">
        <v>35</v>
      </c>
      <c r="E26" s="14"/>
      <c r="F26" s="67">
        <f>(($E26*$C26/$D26)*I$7)/151.67</f>
        <v>0</v>
      </c>
      <c r="G26" s="68">
        <f>I26/35</f>
        <v>0</v>
      </c>
      <c r="H26" s="15"/>
      <c r="I26" s="82">
        <f>($E26*$C26*I$7)/$D26</f>
        <v>0</v>
      </c>
      <c r="J26" s="56">
        <f t="shared" si="0"/>
        <v>0</v>
      </c>
      <c r="K26" s="60">
        <f t="shared" si="0"/>
        <v>0</v>
      </c>
      <c r="L26" s="105"/>
      <c r="M26" s="104">
        <f>L26/35</f>
        <v>0</v>
      </c>
    </row>
    <row r="27" spans="1:13" s="2" customFormat="1" ht="7.5" customHeight="1" thickBot="1" x14ac:dyDescent="0.35">
      <c r="A27" s="16"/>
      <c r="B27" s="17"/>
      <c r="C27" s="18"/>
      <c r="D27" s="19"/>
      <c r="E27" s="20"/>
      <c r="F27" s="21"/>
      <c r="G27" s="21"/>
      <c r="H27" s="21"/>
      <c r="I27" s="22"/>
      <c r="J27" s="22"/>
      <c r="K27" s="22"/>
      <c r="L27" s="22"/>
      <c r="M27" s="22"/>
    </row>
    <row r="28" spans="1:13" s="2" customFormat="1" ht="12.75" customHeight="1" thickBot="1" x14ac:dyDescent="0.35">
      <c r="A28" s="69" t="s">
        <v>65</v>
      </c>
      <c r="B28" s="64" t="s">
        <v>62</v>
      </c>
      <c r="C28" s="65">
        <v>0.55000000000000004</v>
      </c>
      <c r="D28" s="66">
        <v>35</v>
      </c>
      <c r="E28" s="14"/>
      <c r="F28" s="67">
        <f>(($E28*$C28/$D28)*I$7)/151.67</f>
        <v>0</v>
      </c>
      <c r="G28" s="68">
        <f>I28/35</f>
        <v>0</v>
      </c>
      <c r="H28" s="15"/>
      <c r="I28" s="82">
        <f>($E28*$C28*I$7)/$D28</f>
        <v>0</v>
      </c>
      <c r="J28" s="56">
        <f t="shared" si="0"/>
        <v>0</v>
      </c>
      <c r="K28" s="60">
        <f t="shared" si="0"/>
        <v>0</v>
      </c>
      <c r="L28" s="105"/>
      <c r="M28" s="104">
        <f>L28/35</f>
        <v>0</v>
      </c>
    </row>
    <row r="29" spans="1:13" s="2" customFormat="1" ht="7.2" customHeight="1" thickBot="1" x14ac:dyDescent="0.35">
      <c r="A29" s="40"/>
      <c r="B29" s="5"/>
      <c r="C29" s="36"/>
      <c r="D29" s="41"/>
      <c r="E29" s="35"/>
      <c r="F29" s="51"/>
      <c r="G29" s="51"/>
      <c r="H29" s="15"/>
      <c r="I29" s="43"/>
      <c r="J29" s="43"/>
      <c r="K29" s="43"/>
      <c r="L29" s="43"/>
      <c r="M29" s="43"/>
    </row>
    <row r="30" spans="1:13" s="2" customFormat="1" ht="12.75" customHeight="1" thickBot="1" x14ac:dyDescent="0.35">
      <c r="A30" s="69" t="s">
        <v>64</v>
      </c>
      <c r="B30" s="64" t="s">
        <v>63</v>
      </c>
      <c r="C30" s="65">
        <v>0.75</v>
      </c>
      <c r="D30" s="66">
        <v>35</v>
      </c>
      <c r="E30" s="14"/>
      <c r="F30" s="67">
        <f>(($E30*$C30/$D30)*I$7)/151.67</f>
        <v>0</v>
      </c>
      <c r="G30" s="68">
        <f>I30/35</f>
        <v>0</v>
      </c>
      <c r="H30" s="15"/>
      <c r="I30" s="82">
        <f>($E30*$C30*I$7)/$D30</f>
        <v>0</v>
      </c>
      <c r="J30" s="56">
        <f t="shared" si="0"/>
        <v>0</v>
      </c>
      <c r="K30" s="60">
        <f t="shared" si="0"/>
        <v>0</v>
      </c>
      <c r="L30" s="105"/>
      <c r="M30" s="104">
        <f>L30/35</f>
        <v>0</v>
      </c>
    </row>
    <row r="31" spans="1:13" s="2" customFormat="1" ht="7.5" customHeight="1" thickBot="1" x14ac:dyDescent="0.35">
      <c r="A31" s="16"/>
      <c r="B31" s="17"/>
      <c r="C31" s="18"/>
      <c r="D31" s="19"/>
      <c r="E31" s="20"/>
      <c r="F31" s="21"/>
      <c r="G31" s="21"/>
      <c r="H31" s="21"/>
      <c r="I31" s="22"/>
      <c r="J31" s="22"/>
      <c r="K31" s="22"/>
      <c r="L31" s="22"/>
      <c r="M31" s="22"/>
    </row>
    <row r="32" spans="1:13" s="2" customFormat="1" ht="12.75" customHeight="1" x14ac:dyDescent="0.3">
      <c r="A32" s="148" t="s">
        <v>9</v>
      </c>
      <c r="B32" s="70"/>
      <c r="C32" s="71">
        <v>0.3</v>
      </c>
      <c r="D32" s="72">
        <v>35</v>
      </c>
      <c r="E32" s="59"/>
      <c r="F32" s="78">
        <f>(($E32*$C32/$D32)*I$7)/151.67</f>
        <v>0</v>
      </c>
      <c r="G32" s="79">
        <f>I32/35</f>
        <v>0</v>
      </c>
      <c r="H32" s="15"/>
      <c r="I32" s="83">
        <f>($E32*$C32*I$7)/$D32</f>
        <v>0</v>
      </c>
      <c r="J32" s="57">
        <f t="shared" si="0"/>
        <v>0</v>
      </c>
      <c r="K32" s="61">
        <f t="shared" si="0"/>
        <v>0</v>
      </c>
      <c r="L32" s="108"/>
      <c r="M32" s="109">
        <f>L32/35</f>
        <v>0</v>
      </c>
    </row>
    <row r="33" spans="1:13" s="2" customFormat="1" ht="12.75" customHeight="1" thickBot="1" x14ac:dyDescent="0.35">
      <c r="A33" s="149"/>
      <c r="B33" s="76" t="s">
        <v>12</v>
      </c>
      <c r="C33" s="74">
        <v>0.4</v>
      </c>
      <c r="D33" s="75">
        <v>35</v>
      </c>
      <c r="E33" s="23"/>
      <c r="F33" s="80">
        <f>(($E33*$C33/$D33)*I$7)/151.67</f>
        <v>0</v>
      </c>
      <c r="G33" s="81">
        <f>I33/35</f>
        <v>0</v>
      </c>
      <c r="H33" s="15"/>
      <c r="I33" s="84">
        <f>($E33*$C33*I$7)/$D33</f>
        <v>0</v>
      </c>
      <c r="J33" s="58">
        <f t="shared" si="0"/>
        <v>0</v>
      </c>
      <c r="K33" s="62">
        <f t="shared" si="0"/>
        <v>0</v>
      </c>
      <c r="L33" s="110"/>
      <c r="M33" s="111">
        <f>L33/35</f>
        <v>0</v>
      </c>
    </row>
    <row r="34" spans="1:13" s="2" customFormat="1" ht="7.5" customHeight="1" thickBot="1" x14ac:dyDescent="0.35">
      <c r="A34" s="16"/>
      <c r="B34" s="17"/>
      <c r="C34" s="18"/>
      <c r="D34" s="19"/>
      <c r="E34" s="20"/>
      <c r="F34" s="21"/>
      <c r="G34" s="21"/>
      <c r="H34" s="21"/>
      <c r="I34" s="22"/>
      <c r="J34" s="22"/>
      <c r="K34" s="22"/>
      <c r="L34" s="22"/>
      <c r="M34" s="22"/>
    </row>
    <row r="35" spans="1:13" s="2" customFormat="1" ht="12.75" customHeight="1" thickBot="1" x14ac:dyDescent="0.35">
      <c r="A35" s="77" t="s">
        <v>10</v>
      </c>
      <c r="B35" s="64" t="s">
        <v>25</v>
      </c>
      <c r="C35" s="65">
        <v>0.5</v>
      </c>
      <c r="D35" s="66">
        <v>35</v>
      </c>
      <c r="E35" s="14"/>
      <c r="F35" s="67">
        <f>(($E35*$C35/$D35)*I$7)/151.67</f>
        <v>0</v>
      </c>
      <c r="G35" s="68">
        <f>I35/35</f>
        <v>0</v>
      </c>
      <c r="H35" s="15"/>
      <c r="I35" s="82">
        <f>($E35*$C35*I$7)/$D35</f>
        <v>0</v>
      </c>
      <c r="J35" s="56">
        <f t="shared" si="0"/>
        <v>0</v>
      </c>
      <c r="K35" s="60">
        <f t="shared" si="0"/>
        <v>0</v>
      </c>
      <c r="L35" s="105"/>
      <c r="M35" s="104">
        <f>L35/35</f>
        <v>0</v>
      </c>
    </row>
    <row r="36" spans="1:13" s="2" customFormat="1" ht="7.5" customHeight="1" thickBot="1" x14ac:dyDescent="0.35">
      <c r="A36" s="16"/>
      <c r="B36" s="17"/>
      <c r="C36" s="18"/>
      <c r="D36" s="19"/>
      <c r="E36" s="20"/>
      <c r="F36" s="21"/>
      <c r="G36" s="21"/>
      <c r="H36" s="21"/>
      <c r="I36" s="22"/>
      <c r="J36" s="22"/>
      <c r="K36" s="22"/>
      <c r="L36" s="22"/>
      <c r="M36" s="22"/>
    </row>
    <row r="37" spans="1:13" s="2" customFormat="1" ht="12.75" customHeight="1" x14ac:dyDescent="0.3">
      <c r="A37" s="150" t="s">
        <v>3</v>
      </c>
      <c r="B37" s="70" t="s">
        <v>26</v>
      </c>
      <c r="C37" s="71">
        <v>0.3</v>
      </c>
      <c r="D37" s="72">
        <v>35</v>
      </c>
      <c r="E37" s="25"/>
      <c r="F37" s="78">
        <f>(($E37*$C37/$D37)*I$7)/151.67</f>
        <v>0</v>
      </c>
      <c r="G37" s="79">
        <f>I37/35</f>
        <v>0</v>
      </c>
      <c r="H37" s="15"/>
      <c r="I37" s="83">
        <f>($E37*$C37*I$7)/$D37</f>
        <v>0</v>
      </c>
      <c r="J37" s="57">
        <f t="shared" si="0"/>
        <v>0</v>
      </c>
      <c r="K37" s="61">
        <f t="shared" si="0"/>
        <v>0</v>
      </c>
      <c r="L37" s="108"/>
      <c r="M37" s="109">
        <f>L37/35</f>
        <v>0</v>
      </c>
    </row>
    <row r="38" spans="1:13" s="2" customFormat="1" ht="12.75" customHeight="1" thickBot="1" x14ac:dyDescent="0.35">
      <c r="A38" s="151"/>
      <c r="B38" s="76" t="s">
        <v>27</v>
      </c>
      <c r="C38" s="74">
        <v>0.37</v>
      </c>
      <c r="D38" s="75">
        <v>35</v>
      </c>
      <c r="E38" s="26"/>
      <c r="F38" s="80">
        <f>(($E38*$C38/$D38)*I$7)/151.67</f>
        <v>0</v>
      </c>
      <c r="G38" s="81">
        <f>I38/35</f>
        <v>0</v>
      </c>
      <c r="H38" s="15"/>
      <c r="I38" s="84">
        <f>($E38*$C38*I$7)/$D38</f>
        <v>0</v>
      </c>
      <c r="J38" s="58">
        <f t="shared" si="0"/>
        <v>0</v>
      </c>
      <c r="K38" s="62">
        <f t="shared" si="0"/>
        <v>0</v>
      </c>
      <c r="L38" s="110"/>
      <c r="M38" s="111">
        <f>L38/35</f>
        <v>0</v>
      </c>
    </row>
    <row r="39" spans="1:13" s="2" customFormat="1" ht="7.5" customHeight="1" thickBot="1" x14ac:dyDescent="0.35">
      <c r="A39" s="16"/>
      <c r="B39" s="17"/>
      <c r="C39" s="18"/>
      <c r="D39" s="19"/>
      <c r="E39" s="20"/>
      <c r="F39" s="21"/>
      <c r="G39" s="21"/>
      <c r="H39" s="21"/>
      <c r="I39" s="22"/>
      <c r="J39" s="22"/>
      <c r="K39" s="22"/>
      <c r="L39" s="22"/>
      <c r="M39" s="22"/>
    </row>
    <row r="40" spans="1:13" s="2" customFormat="1" ht="12.75" customHeight="1" thickBot="1" x14ac:dyDescent="0.35">
      <c r="A40" s="69" t="s">
        <v>32</v>
      </c>
      <c r="B40" s="64" t="s">
        <v>31</v>
      </c>
      <c r="C40" s="65">
        <v>0.16</v>
      </c>
      <c r="D40" s="66">
        <v>35</v>
      </c>
      <c r="E40" s="14"/>
      <c r="F40" s="67">
        <f>(($E40*$C40/$D40)*I$7)/151.67</f>
        <v>0</v>
      </c>
      <c r="G40" s="68">
        <f>I40/35</f>
        <v>0</v>
      </c>
      <c r="H40" s="15"/>
      <c r="I40" s="82">
        <f>($E40*$C40*I$7)/$D40</f>
        <v>0</v>
      </c>
      <c r="J40" s="56">
        <f t="shared" si="0"/>
        <v>0</v>
      </c>
      <c r="K40" s="60">
        <f t="shared" si="0"/>
        <v>0</v>
      </c>
      <c r="L40" s="105"/>
      <c r="M40" s="104">
        <f>L40/35</f>
        <v>0</v>
      </c>
    </row>
    <row r="41" spans="1:13" s="2" customFormat="1" ht="7.2" customHeight="1" thickBot="1" x14ac:dyDescent="0.35">
      <c r="A41" s="40"/>
      <c r="B41" s="5"/>
      <c r="C41" s="36"/>
      <c r="D41" s="41"/>
      <c r="E41" s="35"/>
      <c r="F41" s="51"/>
      <c r="G41" s="51"/>
      <c r="H41" s="15"/>
      <c r="I41" s="43"/>
      <c r="J41" s="43"/>
      <c r="K41" s="43"/>
      <c r="L41" s="43"/>
      <c r="M41" s="43"/>
    </row>
    <row r="42" spans="1:13" s="2" customFormat="1" ht="12.75" customHeight="1" thickBot="1" x14ac:dyDescent="0.35">
      <c r="A42" s="69" t="s">
        <v>49</v>
      </c>
      <c r="B42" s="64" t="s">
        <v>50</v>
      </c>
      <c r="C42" s="65">
        <v>0.47</v>
      </c>
      <c r="D42" s="66">
        <v>35</v>
      </c>
      <c r="E42" s="14"/>
      <c r="F42" s="67">
        <f>(($E42*$C42/$D42)*I$7)/151.67</f>
        <v>0</v>
      </c>
      <c r="G42" s="68">
        <f>I42/35</f>
        <v>0</v>
      </c>
      <c r="H42" s="15"/>
      <c r="I42" s="82">
        <f>($E42*$C42*I$7)/$D42</f>
        <v>0</v>
      </c>
      <c r="J42" s="56">
        <f t="shared" si="0"/>
        <v>0</v>
      </c>
      <c r="K42" s="60">
        <f t="shared" si="0"/>
        <v>0</v>
      </c>
      <c r="L42" s="105"/>
      <c r="M42" s="104">
        <f>L42/35</f>
        <v>0</v>
      </c>
    </row>
    <row r="43" spans="1:13" s="2" customFormat="1" ht="7.5" customHeight="1" thickBot="1" x14ac:dyDescent="0.35">
      <c r="A43" s="16"/>
      <c r="B43" s="17"/>
      <c r="C43" s="18"/>
      <c r="D43" s="19"/>
      <c r="E43" s="20"/>
      <c r="F43" s="21"/>
      <c r="G43" s="21"/>
      <c r="H43" s="21"/>
      <c r="I43" s="22"/>
      <c r="J43" s="22"/>
      <c r="K43" s="22"/>
      <c r="L43" s="22"/>
      <c r="M43" s="22"/>
    </row>
    <row r="44" spans="1:13" s="2" customFormat="1" ht="12.75" customHeight="1" thickBot="1" x14ac:dyDescent="0.35">
      <c r="A44" s="77" t="s">
        <v>7</v>
      </c>
      <c r="B44" s="64" t="s">
        <v>30</v>
      </c>
      <c r="C44" s="65">
        <v>0.57999999999999996</v>
      </c>
      <c r="D44" s="66">
        <v>35</v>
      </c>
      <c r="E44" s="14"/>
      <c r="F44" s="67">
        <f>(($E44*$C44/$D44)*I$7)/151.67</f>
        <v>0</v>
      </c>
      <c r="G44" s="68">
        <f>I44/35</f>
        <v>0</v>
      </c>
      <c r="H44" s="15"/>
      <c r="I44" s="82">
        <f>($E44*$C44*I$7)/$D44</f>
        <v>0</v>
      </c>
      <c r="J44" s="56">
        <f t="shared" si="0"/>
        <v>0</v>
      </c>
      <c r="K44" s="60">
        <f t="shared" si="0"/>
        <v>0</v>
      </c>
      <c r="L44" s="105"/>
      <c r="M44" s="104">
        <f>L44/35</f>
        <v>0</v>
      </c>
    </row>
    <row r="45" spans="1:13" s="2" customFormat="1" ht="7.5" customHeight="1" thickBot="1" x14ac:dyDescent="0.35">
      <c r="A45" s="16"/>
      <c r="B45" s="17"/>
      <c r="C45" s="18"/>
      <c r="D45" s="19"/>
      <c r="E45" s="20"/>
      <c r="F45" s="21"/>
      <c r="G45" s="21"/>
      <c r="H45" s="21"/>
      <c r="I45" s="22"/>
      <c r="J45" s="22"/>
      <c r="K45" s="22"/>
      <c r="L45" s="22"/>
      <c r="M45" s="22"/>
    </row>
    <row r="46" spans="1:13" s="2" customFormat="1" ht="12.75" customHeight="1" thickBot="1" x14ac:dyDescent="0.35">
      <c r="A46" s="69" t="s">
        <v>4</v>
      </c>
      <c r="B46" s="64" t="s">
        <v>29</v>
      </c>
      <c r="C46" s="65">
        <v>0.5</v>
      </c>
      <c r="D46" s="66">
        <v>35</v>
      </c>
      <c r="E46" s="14"/>
      <c r="F46" s="67">
        <f>(($E46*$C46/$D46)*I$7)/151.67</f>
        <v>0</v>
      </c>
      <c r="G46" s="68">
        <f>I46/35</f>
        <v>0</v>
      </c>
      <c r="H46" s="15"/>
      <c r="I46" s="82">
        <f>($E46*$C46*I$7)/$D46</f>
        <v>0</v>
      </c>
      <c r="J46" s="56">
        <f t="shared" si="0"/>
        <v>0</v>
      </c>
      <c r="K46" s="60">
        <f t="shared" si="0"/>
        <v>0</v>
      </c>
      <c r="L46" s="105"/>
      <c r="M46" s="104">
        <f>L46/35</f>
        <v>0</v>
      </c>
    </row>
    <row r="47" spans="1:13" s="2" customFormat="1" ht="7.5" customHeight="1" thickBot="1" x14ac:dyDescent="0.35">
      <c r="A47" s="40"/>
      <c r="B47" s="5"/>
      <c r="C47" s="36"/>
      <c r="D47" s="41"/>
      <c r="E47" s="35"/>
      <c r="F47" s="42"/>
      <c r="G47" s="42"/>
      <c r="H47" s="15"/>
      <c r="I47" s="43"/>
      <c r="J47" s="43"/>
      <c r="K47" s="43"/>
      <c r="L47" s="43"/>
      <c r="M47" s="43"/>
    </row>
    <row r="48" spans="1:13" s="2" customFormat="1" ht="12.75" customHeight="1" thickBot="1" x14ac:dyDescent="0.35">
      <c r="A48" s="69" t="s">
        <v>59</v>
      </c>
      <c r="B48" s="64" t="s">
        <v>58</v>
      </c>
      <c r="C48" s="65">
        <v>0.35</v>
      </c>
      <c r="D48" s="66">
        <v>35</v>
      </c>
      <c r="E48" s="14"/>
      <c r="F48" s="67">
        <f>(($E48*$C48/$D48)*I$7)/151.67</f>
        <v>0</v>
      </c>
      <c r="G48" s="68">
        <f>I48/35</f>
        <v>0</v>
      </c>
      <c r="H48" s="15"/>
      <c r="I48" s="82">
        <f>($E48*$C48*I$7)/$D48</f>
        <v>0</v>
      </c>
      <c r="J48" s="56">
        <f t="shared" si="0"/>
        <v>0</v>
      </c>
      <c r="K48" s="60">
        <f t="shared" si="0"/>
        <v>0</v>
      </c>
      <c r="L48" s="105"/>
      <c r="M48" s="104">
        <f>L48/35</f>
        <v>0</v>
      </c>
    </row>
    <row r="49" spans="1:13" s="2" customFormat="1" ht="7.5" customHeight="1" thickBot="1" x14ac:dyDescent="0.35">
      <c r="A49" s="16"/>
      <c r="B49" s="17"/>
      <c r="C49" s="18"/>
      <c r="D49" s="19"/>
      <c r="E49" s="20"/>
      <c r="F49" s="21"/>
      <c r="G49" s="21"/>
      <c r="H49" s="21"/>
      <c r="I49" s="22"/>
      <c r="J49" s="22"/>
      <c r="K49" s="22"/>
      <c r="L49" s="22"/>
      <c r="M49" s="22"/>
    </row>
    <row r="50" spans="1:13" s="2" customFormat="1" ht="12.75" customHeight="1" thickBot="1" x14ac:dyDescent="0.35">
      <c r="A50" s="69" t="s">
        <v>44</v>
      </c>
      <c r="B50" s="64" t="s">
        <v>33</v>
      </c>
      <c r="C50" s="65">
        <v>0.51</v>
      </c>
      <c r="D50" s="66">
        <v>35</v>
      </c>
      <c r="E50" s="14"/>
      <c r="F50" s="67">
        <f>(($E50*$C50/$D50)*I$7)/151.67</f>
        <v>0</v>
      </c>
      <c r="G50" s="68">
        <f>I50/35</f>
        <v>0</v>
      </c>
      <c r="H50" s="15"/>
      <c r="I50" s="82">
        <f>($E50*$C50*I$7)/$D50</f>
        <v>0</v>
      </c>
      <c r="J50" s="56">
        <f t="shared" si="0"/>
        <v>0</v>
      </c>
      <c r="K50" s="60">
        <f t="shared" si="0"/>
        <v>0</v>
      </c>
      <c r="L50" s="105"/>
      <c r="M50" s="104">
        <f>L50/35</f>
        <v>0</v>
      </c>
    </row>
    <row r="51" spans="1:13" s="2" customFormat="1" ht="7.5" customHeight="1" thickBot="1" x14ac:dyDescent="0.35">
      <c r="A51" s="16"/>
      <c r="B51" s="17"/>
      <c r="C51" s="18"/>
      <c r="D51" s="19"/>
      <c r="E51" s="20"/>
      <c r="F51" s="21"/>
      <c r="G51" s="21"/>
      <c r="H51" s="21"/>
      <c r="I51" s="22"/>
      <c r="J51" s="22"/>
      <c r="K51" s="22"/>
      <c r="L51" s="22"/>
      <c r="M51" s="22"/>
    </row>
    <row r="52" spans="1:13" s="2" customFormat="1" ht="12.75" customHeight="1" thickBot="1" x14ac:dyDescent="0.35">
      <c r="A52" s="69" t="s">
        <v>14</v>
      </c>
      <c r="B52" s="64" t="s">
        <v>28</v>
      </c>
      <c r="C52" s="65">
        <v>0.35</v>
      </c>
      <c r="D52" s="66">
        <v>35</v>
      </c>
      <c r="E52" s="14"/>
      <c r="F52" s="67">
        <f>(($E52*$C52/$D52)*I$7)/151.67</f>
        <v>0</v>
      </c>
      <c r="G52" s="68">
        <f>I52/35</f>
        <v>0</v>
      </c>
      <c r="H52" s="15"/>
      <c r="I52" s="82">
        <f>($E52*$C52*I$7)/$D52</f>
        <v>0</v>
      </c>
      <c r="J52" s="56">
        <f t="shared" si="0"/>
        <v>0</v>
      </c>
      <c r="K52" s="60">
        <f t="shared" si="0"/>
        <v>0</v>
      </c>
      <c r="L52" s="105"/>
      <c r="M52" s="104">
        <f>L52/35</f>
        <v>0</v>
      </c>
    </row>
    <row r="53" spans="1:13" s="2" customFormat="1" ht="7.5" customHeight="1" thickBot="1" x14ac:dyDescent="0.35">
      <c r="A53" s="16"/>
      <c r="B53" s="17"/>
      <c r="C53" s="18"/>
      <c r="D53" s="19"/>
      <c r="E53" s="20"/>
      <c r="F53" s="20"/>
      <c r="G53" s="20"/>
      <c r="H53" s="21"/>
      <c r="I53" s="22"/>
      <c r="J53" s="22"/>
      <c r="K53" s="22"/>
      <c r="L53" s="22"/>
      <c r="M53" s="22"/>
    </row>
    <row r="54" spans="1:13" s="2" customFormat="1" ht="12.75" customHeight="1" thickBot="1" x14ac:dyDescent="0.35">
      <c r="A54" s="69" t="s">
        <v>19</v>
      </c>
      <c r="B54" s="64" t="s">
        <v>20</v>
      </c>
      <c r="C54" s="65">
        <v>0.35</v>
      </c>
      <c r="D54" s="66">
        <v>35</v>
      </c>
      <c r="E54" s="14"/>
      <c r="F54" s="67">
        <f>(($E54*$C54/$D54)*I$7)/151.67</f>
        <v>0</v>
      </c>
      <c r="G54" s="68">
        <f>I54/35</f>
        <v>0</v>
      </c>
      <c r="H54" s="15"/>
      <c r="I54" s="82">
        <f>($E54*$C54*I$7)/$D54</f>
        <v>0</v>
      </c>
      <c r="J54" s="56">
        <f t="shared" si="0"/>
        <v>0</v>
      </c>
      <c r="K54" s="60">
        <f t="shared" si="0"/>
        <v>0</v>
      </c>
      <c r="L54" s="105"/>
      <c r="M54" s="104">
        <f>L54/35</f>
        <v>0</v>
      </c>
    </row>
    <row r="55" spans="1:13" s="2" customFormat="1" ht="7.8" customHeight="1" thickBot="1" x14ac:dyDescent="0.35">
      <c r="A55" s="40"/>
      <c r="B55" s="5"/>
      <c r="C55" s="36"/>
      <c r="D55" s="41"/>
      <c r="E55" s="35"/>
      <c r="F55" s="51"/>
      <c r="G55" s="51"/>
      <c r="H55" s="15"/>
      <c r="I55" s="43"/>
      <c r="J55" s="43"/>
      <c r="K55" s="43"/>
      <c r="L55" s="43"/>
      <c r="M55" s="43"/>
    </row>
    <row r="56" spans="1:13" s="2" customFormat="1" ht="12.75" customHeight="1" thickBot="1" x14ac:dyDescent="0.35">
      <c r="A56" s="69" t="s">
        <v>60</v>
      </c>
      <c r="B56" s="64" t="s">
        <v>61</v>
      </c>
      <c r="C56" s="65">
        <v>0.35</v>
      </c>
      <c r="D56" s="66">
        <v>35</v>
      </c>
      <c r="E56" s="14"/>
      <c r="F56" s="67">
        <f>(($E56*$C56/$D56)*I$7)/151.67</f>
        <v>0</v>
      </c>
      <c r="G56" s="68">
        <f>I56/35</f>
        <v>0</v>
      </c>
      <c r="H56" s="15"/>
      <c r="I56" s="82">
        <f>($E56*$C56*I$7)/$D56</f>
        <v>0</v>
      </c>
      <c r="J56" s="56">
        <f t="shared" si="0"/>
        <v>0</v>
      </c>
      <c r="K56" s="60">
        <f t="shared" si="0"/>
        <v>0</v>
      </c>
      <c r="L56" s="105"/>
      <c r="M56" s="104">
        <f>L56/35</f>
        <v>0</v>
      </c>
    </row>
    <row r="57" spans="1:13" ht="7.5" customHeight="1" thickBot="1" x14ac:dyDescent="0.35">
      <c r="A57" s="5"/>
      <c r="B57" s="5"/>
      <c r="C57" s="5"/>
      <c r="D57" s="5"/>
      <c r="E57" s="24"/>
      <c r="F57" s="15"/>
      <c r="G57" s="15"/>
      <c r="H57" s="15"/>
      <c r="I57" s="27"/>
      <c r="J57" s="27"/>
      <c r="K57" s="27"/>
      <c r="L57" s="27"/>
      <c r="M57" s="27"/>
    </row>
    <row r="58" spans="1:13" ht="13.2" customHeight="1" thickBot="1" x14ac:dyDescent="0.35">
      <c r="A58" s="69" t="s">
        <v>54</v>
      </c>
      <c r="B58" s="64" t="s">
        <v>36</v>
      </c>
      <c r="C58" s="65">
        <v>0.4</v>
      </c>
      <c r="D58" s="66">
        <v>35</v>
      </c>
      <c r="E58" s="14"/>
      <c r="F58" s="67">
        <f>(($E58*$C58/$D58)*I$7)/151.67</f>
        <v>0</v>
      </c>
      <c r="G58" s="68">
        <f>I58/35</f>
        <v>0</v>
      </c>
      <c r="H58" s="15"/>
      <c r="I58" s="82">
        <f>($E58*$C58*I$7)/$D58</f>
        <v>0</v>
      </c>
      <c r="J58" s="56">
        <f t="shared" si="0"/>
        <v>0</v>
      </c>
      <c r="K58" s="60">
        <f t="shared" si="0"/>
        <v>0</v>
      </c>
      <c r="L58" s="105"/>
      <c r="M58" s="104">
        <f>L58/35</f>
        <v>0</v>
      </c>
    </row>
    <row r="59" spans="1:13" s="3" customFormat="1" ht="9" customHeight="1" thickBot="1" x14ac:dyDescent="0.35">
      <c r="A59" s="28"/>
      <c r="B59" s="29"/>
      <c r="C59" s="30"/>
      <c r="D59" s="31"/>
      <c r="E59" s="32"/>
      <c r="F59" s="33"/>
      <c r="G59" s="33"/>
      <c r="H59" s="33"/>
      <c r="I59" s="27"/>
      <c r="J59" s="34"/>
      <c r="K59" s="34"/>
      <c r="L59" s="34"/>
      <c r="M59" s="34"/>
    </row>
    <row r="60" spans="1:13" ht="14.4" thickBot="1" x14ac:dyDescent="0.35">
      <c r="A60" s="45" t="s">
        <v>8</v>
      </c>
      <c r="B60" s="36"/>
      <c r="C60" s="36"/>
      <c r="D60" s="37"/>
      <c r="E60" s="47">
        <f>SUM(E9:E59)</f>
        <v>0</v>
      </c>
      <c r="F60" s="48">
        <f>SUM(F9:F59)</f>
        <v>0</v>
      </c>
      <c r="G60" s="49">
        <f>SUM(G9:G59)</f>
        <v>0</v>
      </c>
      <c r="H60" s="4"/>
      <c r="I60" s="88">
        <f>SUM(I9:I58)</f>
        <v>0</v>
      </c>
      <c r="J60" s="44">
        <f t="shared" ref="J60:K60" si="1">SUM(J9:J58)</f>
        <v>0</v>
      </c>
      <c r="K60" s="44">
        <f t="shared" si="1"/>
        <v>0</v>
      </c>
      <c r="L60" s="44">
        <f>SUM(L9:L58)</f>
        <v>0</v>
      </c>
      <c r="M60" s="89">
        <f>SUM(M9:M58)</f>
        <v>0</v>
      </c>
    </row>
  </sheetData>
  <mergeCells count="8">
    <mergeCell ref="A32:A33"/>
    <mergeCell ref="A37:A38"/>
    <mergeCell ref="A2:F2"/>
    <mergeCell ref="I2:J2"/>
    <mergeCell ref="I4:J4"/>
    <mergeCell ref="I6:K6"/>
    <mergeCell ref="A17:A18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08FF5-AD45-4F42-89C5-1F994DD4853E}">
  <sheetPr>
    <pageSetUpPr fitToPage="1"/>
  </sheetPr>
  <dimension ref="A1:M68"/>
  <sheetViews>
    <sheetView showGridLines="0" tabSelected="1" workbookViewId="0">
      <selection activeCell="A9" sqref="A9:M9"/>
    </sheetView>
  </sheetViews>
  <sheetFormatPr baseColWidth="10" defaultColWidth="8.6640625" defaultRowHeight="13.2" x14ac:dyDescent="0.25"/>
  <cols>
    <col min="1" max="1" width="31.44140625" style="2" customWidth="1"/>
    <col min="2" max="2" width="16.5546875" customWidth="1"/>
    <col min="3" max="3" width="13.44140625" style="2" bestFit="1" customWidth="1"/>
    <col min="4" max="4" width="11.44140625" style="2" customWidth="1"/>
    <col min="5" max="5" width="14.44140625" bestFit="1" customWidth="1"/>
    <col min="6" max="7" width="14" customWidth="1"/>
    <col min="8" max="8" width="2.109375" customWidth="1"/>
    <col min="9" max="11" width="12.109375" customWidth="1"/>
    <col min="12" max="12" width="10.44140625" customWidth="1"/>
    <col min="13" max="13" width="9.88671875" customWidth="1"/>
    <col min="14" max="253" width="11.44140625" customWidth="1"/>
  </cols>
  <sheetData>
    <row r="1" spans="1:13" ht="7.5" customHeight="1" thickBot="1" x14ac:dyDescent="0.3"/>
    <row r="2" spans="1:13" ht="14.4" thickBot="1" x14ac:dyDescent="0.35">
      <c r="A2" s="152" t="s">
        <v>66</v>
      </c>
      <c r="B2" s="153"/>
      <c r="C2" s="153"/>
      <c r="D2" s="153"/>
      <c r="E2" s="153"/>
      <c r="F2" s="154"/>
      <c r="G2" s="24"/>
      <c r="H2" s="35"/>
      <c r="I2" s="155" t="s">
        <v>11</v>
      </c>
      <c r="J2" s="156"/>
      <c r="K2" s="96">
        <f>E68</f>
        <v>0</v>
      </c>
    </row>
    <row r="3" spans="1:13" ht="14.4" thickBot="1" x14ac:dyDescent="0.35">
      <c r="A3" s="6"/>
      <c r="B3" s="5"/>
      <c r="C3" s="5"/>
      <c r="D3" s="5"/>
      <c r="E3" s="4"/>
      <c r="F3" s="7"/>
      <c r="G3" s="7"/>
      <c r="H3" s="7"/>
      <c r="I3" s="7"/>
      <c r="J3" s="4"/>
      <c r="K3" s="4"/>
    </row>
    <row r="4" spans="1:13" ht="14.4" thickBot="1" x14ac:dyDescent="0.3">
      <c r="A4" s="152" t="s">
        <v>67</v>
      </c>
      <c r="B4" s="154"/>
      <c r="C4" s="39"/>
      <c r="D4" s="50"/>
      <c r="E4" s="90"/>
      <c r="F4" s="90"/>
      <c r="G4" s="50"/>
      <c r="H4" s="8"/>
      <c r="I4" s="157" t="s">
        <v>55</v>
      </c>
      <c r="J4" s="158"/>
      <c r="K4" s="97">
        <f>L68</f>
        <v>0</v>
      </c>
    </row>
    <row r="5" spans="1:13" ht="13.5" customHeight="1" thickBot="1" x14ac:dyDescent="0.35">
      <c r="A5" s="5"/>
      <c r="B5" s="4"/>
      <c r="C5" s="5"/>
      <c r="D5" s="5"/>
      <c r="E5" s="4"/>
      <c r="F5" s="4"/>
      <c r="G5" s="4"/>
      <c r="H5" s="4"/>
      <c r="I5" s="4"/>
      <c r="J5" s="4"/>
      <c r="K5" s="4"/>
    </row>
    <row r="6" spans="1:13" ht="15.75" customHeight="1" thickBot="1" x14ac:dyDescent="0.35">
      <c r="A6" s="55"/>
      <c r="B6" s="85"/>
      <c r="C6" s="86"/>
      <c r="D6" s="87"/>
      <c r="E6" s="4"/>
      <c r="F6" s="38"/>
      <c r="G6" s="38"/>
      <c r="H6" s="12"/>
      <c r="I6" s="159" t="s">
        <v>15</v>
      </c>
      <c r="J6" s="160"/>
      <c r="K6" s="161"/>
      <c r="L6" s="101">
        <f>L68</f>
        <v>0</v>
      </c>
      <c r="M6" s="102">
        <f>M68</f>
        <v>0</v>
      </c>
    </row>
    <row r="7" spans="1:13" s="1" customFormat="1" ht="63" customHeight="1" thickBot="1" x14ac:dyDescent="0.3">
      <c r="A7" s="91" t="s">
        <v>37</v>
      </c>
      <c r="B7" s="92" t="s">
        <v>34</v>
      </c>
      <c r="C7" s="93" t="s">
        <v>51</v>
      </c>
      <c r="D7" s="94" t="s">
        <v>39</v>
      </c>
      <c r="E7" s="94" t="s">
        <v>38</v>
      </c>
      <c r="F7" s="94" t="s">
        <v>52</v>
      </c>
      <c r="G7" s="95" t="s">
        <v>53</v>
      </c>
      <c r="H7" s="9"/>
      <c r="I7" s="98">
        <v>0.05</v>
      </c>
      <c r="J7" s="99">
        <v>7.0000000000000007E-2</v>
      </c>
      <c r="K7" s="100">
        <v>0.1</v>
      </c>
      <c r="L7" s="106" t="s">
        <v>45</v>
      </c>
      <c r="M7" s="107" t="s">
        <v>46</v>
      </c>
    </row>
    <row r="8" spans="1:13" s="1" customFormat="1" ht="5.25" customHeight="1" thickBot="1" x14ac:dyDescent="0.3">
      <c r="A8" s="10"/>
      <c r="B8" s="10"/>
      <c r="C8" s="11"/>
      <c r="D8" s="11"/>
      <c r="E8" s="10"/>
      <c r="F8" s="12"/>
      <c r="G8" s="12"/>
      <c r="H8" s="12"/>
      <c r="I8" s="13"/>
      <c r="J8" s="13"/>
      <c r="K8" s="13"/>
      <c r="L8" s="13"/>
      <c r="M8" s="13"/>
    </row>
    <row r="9" spans="1:13" s="1" customFormat="1" ht="12.6" customHeight="1" thickBot="1" x14ac:dyDescent="0.3">
      <c r="A9" s="162" t="s">
        <v>70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4"/>
    </row>
    <row r="10" spans="1:13" s="1" customFormat="1" ht="6.6" customHeight="1" thickBot="1" x14ac:dyDescent="0.3">
      <c r="A10" s="10"/>
      <c r="B10" s="10"/>
      <c r="C10" s="11"/>
      <c r="D10" s="11"/>
      <c r="E10" s="10"/>
      <c r="F10" s="12"/>
      <c r="G10" s="12"/>
      <c r="H10" s="12"/>
      <c r="I10" s="13"/>
      <c r="J10" s="13"/>
      <c r="K10" s="13"/>
      <c r="L10" s="13"/>
      <c r="M10" s="13"/>
    </row>
    <row r="11" spans="1:13" s="2" customFormat="1" ht="13.5" customHeight="1" thickBot="1" x14ac:dyDescent="0.35">
      <c r="A11" s="69" t="s">
        <v>16</v>
      </c>
      <c r="B11" s="64" t="s">
        <v>17</v>
      </c>
      <c r="C11" s="65">
        <v>0.4</v>
      </c>
      <c r="D11" s="66">
        <v>35</v>
      </c>
      <c r="E11" s="46"/>
      <c r="F11" s="67">
        <f>(($E11*$C11/$D11)*I$7)/151.67</f>
        <v>0</v>
      </c>
      <c r="G11" s="68">
        <f>I11/35</f>
        <v>0</v>
      </c>
      <c r="H11" s="15"/>
      <c r="I11" s="82">
        <f>($E11*$C11*I$7)/$D11</f>
        <v>0</v>
      </c>
      <c r="J11" s="56">
        <f t="shared" ref="J11:K58" si="0">($E11*$C11*J$7)/$D11</f>
        <v>0</v>
      </c>
      <c r="K11" s="60">
        <f t="shared" si="0"/>
        <v>0</v>
      </c>
      <c r="L11" s="105"/>
      <c r="M11" s="104">
        <f>L11/35</f>
        <v>0</v>
      </c>
    </row>
    <row r="12" spans="1:13" s="2" customFormat="1" ht="7.5" customHeight="1" thickBot="1" x14ac:dyDescent="0.35">
      <c r="A12" s="16"/>
      <c r="B12" s="17"/>
      <c r="C12" s="18"/>
      <c r="D12" s="19"/>
      <c r="E12" s="20"/>
      <c r="F12" s="21"/>
      <c r="G12" s="21"/>
      <c r="H12" s="21"/>
      <c r="I12" s="22"/>
      <c r="J12" s="22"/>
      <c r="K12" s="22"/>
      <c r="L12" s="22"/>
      <c r="M12" s="22"/>
    </row>
    <row r="13" spans="1:13" s="2" customFormat="1" ht="12.75" customHeight="1" thickBot="1" x14ac:dyDescent="0.35">
      <c r="A13" s="69" t="s">
        <v>6</v>
      </c>
      <c r="B13" s="64" t="s">
        <v>18</v>
      </c>
      <c r="C13" s="65">
        <v>0.45</v>
      </c>
      <c r="D13" s="66">
        <v>35</v>
      </c>
      <c r="E13" s="14"/>
      <c r="F13" s="67">
        <f>(($E13*$C13/$D13)*I$7)/151.67</f>
        <v>0</v>
      </c>
      <c r="G13" s="68">
        <f>I13/35</f>
        <v>0</v>
      </c>
      <c r="H13" s="15"/>
      <c r="I13" s="82">
        <f>($E13*$C13*I$7)/$D13</f>
        <v>0</v>
      </c>
      <c r="J13" s="56">
        <f t="shared" si="0"/>
        <v>0</v>
      </c>
      <c r="K13" s="60">
        <f t="shared" si="0"/>
        <v>0</v>
      </c>
      <c r="L13" s="105"/>
      <c r="M13" s="104">
        <f>L13/35</f>
        <v>0</v>
      </c>
    </row>
    <row r="14" spans="1:13" s="2" customFormat="1" ht="7.5" customHeight="1" thickBot="1" x14ac:dyDescent="0.35">
      <c r="A14" s="16"/>
      <c r="B14" s="17"/>
      <c r="C14" s="18"/>
      <c r="D14" s="19"/>
      <c r="E14" s="20"/>
      <c r="F14" s="21"/>
      <c r="G14" s="21"/>
      <c r="H14" s="21"/>
      <c r="I14" s="22"/>
      <c r="J14" s="22"/>
      <c r="K14" s="22"/>
      <c r="L14" s="22"/>
      <c r="M14" s="22"/>
    </row>
    <row r="15" spans="1:13" s="2" customFormat="1" ht="12.75" customHeight="1" x14ac:dyDescent="0.3">
      <c r="A15" s="150" t="s">
        <v>1</v>
      </c>
      <c r="B15" s="70" t="s">
        <v>21</v>
      </c>
      <c r="C15" s="71">
        <v>0.15</v>
      </c>
      <c r="D15" s="72">
        <v>35</v>
      </c>
      <c r="E15" s="25"/>
      <c r="F15" s="78">
        <f>(($E15*$C15/$D15)*I$7)/151.67</f>
        <v>0</v>
      </c>
      <c r="G15" s="79">
        <f>I15/35</f>
        <v>0</v>
      </c>
      <c r="H15" s="15"/>
      <c r="I15" s="83">
        <f>($E15*$C15*I$7)/$D15</f>
        <v>0</v>
      </c>
      <c r="J15" s="57">
        <f t="shared" si="0"/>
        <v>0</v>
      </c>
      <c r="K15" s="61">
        <f t="shared" si="0"/>
        <v>0</v>
      </c>
      <c r="L15" s="108"/>
      <c r="M15" s="109">
        <f>L15/35</f>
        <v>0</v>
      </c>
    </row>
    <row r="16" spans="1:13" s="2" customFormat="1" ht="12.75" customHeight="1" thickBot="1" x14ac:dyDescent="0.35">
      <c r="A16" s="151"/>
      <c r="B16" s="73" t="s">
        <v>22</v>
      </c>
      <c r="C16" s="74">
        <v>0.15</v>
      </c>
      <c r="D16" s="75">
        <v>35</v>
      </c>
      <c r="E16" s="26"/>
      <c r="F16" s="80">
        <f>(($E16*$C16/$D16)*I$7)/151.67</f>
        <v>0</v>
      </c>
      <c r="G16" s="81">
        <f>I16/35</f>
        <v>0</v>
      </c>
      <c r="H16" s="15"/>
      <c r="I16" s="84">
        <f>($E16*$C16*I$7)/$D16</f>
        <v>0</v>
      </c>
      <c r="J16" s="58">
        <f t="shared" si="0"/>
        <v>0</v>
      </c>
      <c r="K16" s="62">
        <f t="shared" si="0"/>
        <v>0</v>
      </c>
      <c r="L16" s="110"/>
      <c r="M16" s="111">
        <f>L16/35</f>
        <v>0</v>
      </c>
    </row>
    <row r="17" spans="1:13" s="2" customFormat="1" ht="7.2" customHeight="1" thickBot="1" x14ac:dyDescent="0.35">
      <c r="A17" s="112"/>
      <c r="B17" s="5"/>
      <c r="C17" s="36"/>
      <c r="D17" s="41"/>
      <c r="E17" s="35"/>
      <c r="F17" s="51"/>
      <c r="G17" s="51"/>
      <c r="H17" s="15"/>
      <c r="I17" s="43"/>
      <c r="J17" s="43"/>
      <c r="K17" s="43"/>
      <c r="L17" s="43"/>
      <c r="M17" s="43"/>
    </row>
    <row r="18" spans="1:13" s="2" customFormat="1" ht="12.75" customHeight="1" thickBot="1" x14ac:dyDescent="0.35">
      <c r="A18" s="69" t="s">
        <v>56</v>
      </c>
      <c r="B18" s="64" t="s">
        <v>57</v>
      </c>
      <c r="C18" s="65">
        <v>0.35</v>
      </c>
      <c r="D18" s="66">
        <v>35</v>
      </c>
      <c r="E18" s="14"/>
      <c r="F18" s="67">
        <f>(($E18*$C18/$D18)*I$7)/151.67</f>
        <v>0</v>
      </c>
      <c r="G18" s="68">
        <f>I18/35</f>
        <v>0</v>
      </c>
      <c r="H18" s="15"/>
      <c r="I18" s="82">
        <f>($E18*$C18*I$7)/$D18</f>
        <v>0</v>
      </c>
      <c r="J18" s="56">
        <f t="shared" si="0"/>
        <v>0</v>
      </c>
      <c r="K18" s="60">
        <f t="shared" si="0"/>
        <v>0</v>
      </c>
      <c r="L18" s="105"/>
      <c r="M18" s="104">
        <f>L18/35</f>
        <v>0</v>
      </c>
    </row>
    <row r="19" spans="1:13" s="2" customFormat="1" ht="7.5" customHeight="1" thickBot="1" x14ac:dyDescent="0.35">
      <c r="A19" s="16"/>
      <c r="B19" s="17"/>
      <c r="C19" s="18"/>
      <c r="D19" s="19"/>
      <c r="E19" s="20"/>
      <c r="F19" s="21"/>
      <c r="G19" s="21"/>
      <c r="H19" s="21"/>
      <c r="I19" s="22"/>
      <c r="J19" s="22"/>
      <c r="K19" s="22"/>
      <c r="L19" s="22"/>
      <c r="M19" s="22"/>
    </row>
    <row r="20" spans="1:13" s="2" customFormat="1" ht="12.75" customHeight="1" thickBot="1" x14ac:dyDescent="0.35">
      <c r="A20" s="69" t="s">
        <v>2</v>
      </c>
      <c r="B20" s="64" t="s">
        <v>23</v>
      </c>
      <c r="C20" s="65">
        <v>0.4</v>
      </c>
      <c r="D20" s="66">
        <v>35</v>
      </c>
      <c r="E20" s="14"/>
      <c r="F20" s="67">
        <f>(($E20*$C20/$D20)*I$7)/151.67</f>
        <v>0</v>
      </c>
      <c r="G20" s="68">
        <f>I20/35</f>
        <v>0</v>
      </c>
      <c r="H20" s="15"/>
      <c r="I20" s="82">
        <f>($E20*$C20*I$7)/$D20</f>
        <v>0</v>
      </c>
      <c r="J20" s="56">
        <f t="shared" si="0"/>
        <v>0</v>
      </c>
      <c r="K20" s="60">
        <f t="shared" si="0"/>
        <v>0</v>
      </c>
      <c r="L20" s="105"/>
      <c r="M20" s="104">
        <f>L20/35</f>
        <v>0</v>
      </c>
    </row>
    <row r="21" spans="1:13" s="2" customFormat="1" ht="7.5" customHeight="1" thickBot="1" x14ac:dyDescent="0.35">
      <c r="A21" s="16"/>
      <c r="B21" s="17"/>
      <c r="C21" s="18"/>
      <c r="D21" s="19"/>
      <c r="E21" s="20"/>
      <c r="F21" s="21"/>
      <c r="G21" s="21"/>
      <c r="H21" s="21"/>
      <c r="I21" s="22"/>
      <c r="J21" s="22"/>
      <c r="K21" s="22"/>
      <c r="L21" s="22"/>
      <c r="M21" s="22"/>
    </row>
    <row r="22" spans="1:13" s="2" customFormat="1" ht="12.75" customHeight="1" thickBot="1" x14ac:dyDescent="0.35">
      <c r="A22" s="63" t="s">
        <v>0</v>
      </c>
      <c r="B22" s="64"/>
      <c r="C22" s="65">
        <v>0.4</v>
      </c>
      <c r="D22" s="66">
        <v>35</v>
      </c>
      <c r="E22" s="14"/>
      <c r="F22" s="67">
        <f>(($E22*$C22/$D22)*I$7)/151.67</f>
        <v>0</v>
      </c>
      <c r="G22" s="68">
        <f>I22/35</f>
        <v>0</v>
      </c>
      <c r="H22" s="15"/>
      <c r="I22" s="82">
        <f>($E22*$C22*I$7)/$D22</f>
        <v>0</v>
      </c>
      <c r="J22" s="56">
        <f t="shared" si="0"/>
        <v>0</v>
      </c>
      <c r="K22" s="60">
        <f t="shared" si="0"/>
        <v>0</v>
      </c>
      <c r="L22" s="105"/>
      <c r="M22" s="104">
        <f>L22/35</f>
        <v>0</v>
      </c>
    </row>
    <row r="23" spans="1:13" s="2" customFormat="1" ht="7.5" customHeight="1" thickBot="1" x14ac:dyDescent="0.35">
      <c r="A23" s="16"/>
      <c r="B23" s="17"/>
      <c r="C23" s="18"/>
      <c r="D23" s="19"/>
      <c r="E23" s="20"/>
      <c r="F23" s="21"/>
      <c r="G23" s="21"/>
      <c r="H23" s="21"/>
      <c r="I23" s="22"/>
      <c r="J23" s="22"/>
      <c r="K23" s="22"/>
      <c r="L23" s="22"/>
      <c r="M23" s="22"/>
    </row>
    <row r="24" spans="1:13" s="2" customFormat="1" ht="12.75" customHeight="1" thickBot="1" x14ac:dyDescent="0.35">
      <c r="A24" s="69" t="s">
        <v>5</v>
      </c>
      <c r="B24" s="64" t="s">
        <v>24</v>
      </c>
      <c r="C24" s="65">
        <v>0.35</v>
      </c>
      <c r="D24" s="66">
        <v>35</v>
      </c>
      <c r="E24" s="14"/>
      <c r="F24" s="67">
        <f>(($E24*$C24/$D24)*I$7)/151.67</f>
        <v>0</v>
      </c>
      <c r="G24" s="68">
        <f>I24/35</f>
        <v>0</v>
      </c>
      <c r="H24" s="15"/>
      <c r="I24" s="82">
        <f>($E24*$C24*I$7)/$D24</f>
        <v>0</v>
      </c>
      <c r="J24" s="56">
        <f t="shared" si="0"/>
        <v>0</v>
      </c>
      <c r="K24" s="60">
        <f t="shared" si="0"/>
        <v>0</v>
      </c>
      <c r="L24" s="105"/>
      <c r="M24" s="104">
        <f>L24/35</f>
        <v>0</v>
      </c>
    </row>
    <row r="25" spans="1:13" s="2" customFormat="1" ht="7.5" customHeight="1" thickBot="1" x14ac:dyDescent="0.35">
      <c r="A25" s="16"/>
      <c r="B25" s="17"/>
      <c r="C25" s="18"/>
      <c r="D25" s="19"/>
      <c r="E25" s="20"/>
      <c r="F25" s="21"/>
      <c r="G25" s="21"/>
      <c r="H25" s="21"/>
      <c r="I25" s="22"/>
      <c r="J25" s="22"/>
      <c r="K25" s="22"/>
      <c r="L25" s="22"/>
      <c r="M25" s="22"/>
    </row>
    <row r="26" spans="1:13" s="2" customFormat="1" ht="12.75" customHeight="1" x14ac:dyDescent="0.3">
      <c r="A26" s="148" t="s">
        <v>9</v>
      </c>
      <c r="B26" s="70"/>
      <c r="C26" s="71">
        <v>0.3</v>
      </c>
      <c r="D26" s="72">
        <v>35</v>
      </c>
      <c r="E26" s="59"/>
      <c r="F26" s="78">
        <f>(($E26*$C26/$D26)*I$7)/151.67</f>
        <v>0</v>
      </c>
      <c r="G26" s="79">
        <f>I26/35</f>
        <v>0</v>
      </c>
      <c r="H26" s="15"/>
      <c r="I26" s="83">
        <f>($E26*$C26*I$7)/$D26</f>
        <v>0</v>
      </c>
      <c r="J26" s="57">
        <f t="shared" si="0"/>
        <v>0</v>
      </c>
      <c r="K26" s="61">
        <f t="shared" si="0"/>
        <v>0</v>
      </c>
      <c r="L26" s="108"/>
      <c r="M26" s="109">
        <f>L26/35</f>
        <v>0</v>
      </c>
    </row>
    <row r="27" spans="1:13" s="2" customFormat="1" ht="12.75" customHeight="1" thickBot="1" x14ac:dyDescent="0.35">
      <c r="A27" s="149"/>
      <c r="B27" s="76" t="s">
        <v>12</v>
      </c>
      <c r="C27" s="74">
        <v>0.4</v>
      </c>
      <c r="D27" s="75">
        <v>35</v>
      </c>
      <c r="E27" s="23"/>
      <c r="F27" s="80">
        <f>(($E27*$C27/$D27)*I$7)/151.67</f>
        <v>0</v>
      </c>
      <c r="G27" s="81">
        <f>I27/35</f>
        <v>0</v>
      </c>
      <c r="H27" s="15"/>
      <c r="I27" s="84">
        <f>($E27*$C27*I$7)/$D27</f>
        <v>0</v>
      </c>
      <c r="J27" s="58">
        <f t="shared" si="0"/>
        <v>0</v>
      </c>
      <c r="K27" s="62">
        <f t="shared" si="0"/>
        <v>0</v>
      </c>
      <c r="L27" s="110"/>
      <c r="M27" s="111">
        <f>L27/35</f>
        <v>0</v>
      </c>
    </row>
    <row r="28" spans="1:13" s="2" customFormat="1" ht="7.5" customHeight="1" thickBot="1" x14ac:dyDescent="0.35">
      <c r="A28" s="16"/>
      <c r="B28" s="17"/>
      <c r="C28" s="18"/>
      <c r="D28" s="19"/>
      <c r="E28" s="20"/>
      <c r="F28" s="21"/>
      <c r="G28" s="21"/>
      <c r="H28" s="21"/>
      <c r="I28" s="22"/>
      <c r="J28" s="22"/>
      <c r="K28" s="22"/>
      <c r="L28" s="22"/>
      <c r="M28" s="22"/>
    </row>
    <row r="29" spans="1:13" s="2" customFormat="1" ht="12.75" customHeight="1" thickBot="1" x14ac:dyDescent="0.35">
      <c r="A29" s="77" t="s">
        <v>10</v>
      </c>
      <c r="B29" s="64" t="s">
        <v>25</v>
      </c>
      <c r="C29" s="65">
        <v>0.5</v>
      </c>
      <c r="D29" s="66">
        <v>35</v>
      </c>
      <c r="E29" s="14"/>
      <c r="F29" s="67">
        <f>(($E29*$C29/$D29)*I$7)/151.67</f>
        <v>0</v>
      </c>
      <c r="G29" s="68">
        <f>I29/35</f>
        <v>0</v>
      </c>
      <c r="H29" s="15"/>
      <c r="I29" s="82">
        <f>($E29*$C29*I$7)/$D29</f>
        <v>0</v>
      </c>
      <c r="J29" s="56">
        <f t="shared" si="0"/>
        <v>0</v>
      </c>
      <c r="K29" s="60">
        <f t="shared" si="0"/>
        <v>0</v>
      </c>
      <c r="L29" s="105"/>
      <c r="M29" s="104">
        <f>L29/35</f>
        <v>0</v>
      </c>
    </row>
    <row r="30" spans="1:13" s="2" customFormat="1" ht="7.5" customHeight="1" thickBot="1" x14ac:dyDescent="0.35">
      <c r="A30" s="16"/>
      <c r="B30" s="17"/>
      <c r="C30" s="18"/>
      <c r="D30" s="19"/>
      <c r="E30" s="20"/>
      <c r="F30" s="21"/>
      <c r="G30" s="21"/>
      <c r="H30" s="21"/>
      <c r="I30" s="22"/>
      <c r="J30" s="22"/>
      <c r="K30" s="22"/>
      <c r="L30" s="22"/>
      <c r="M30" s="22"/>
    </row>
    <row r="31" spans="1:13" s="2" customFormat="1" ht="12.75" customHeight="1" x14ac:dyDescent="0.3">
      <c r="A31" s="150" t="s">
        <v>3</v>
      </c>
      <c r="B31" s="70" t="s">
        <v>26</v>
      </c>
      <c r="C31" s="71">
        <v>0.3</v>
      </c>
      <c r="D31" s="72">
        <v>35</v>
      </c>
      <c r="E31" s="25"/>
      <c r="F31" s="78">
        <f>(($E31*$C31/$D31)*I$7)/151.67</f>
        <v>0</v>
      </c>
      <c r="G31" s="79">
        <f>I31/35</f>
        <v>0</v>
      </c>
      <c r="H31" s="15"/>
      <c r="I31" s="83">
        <f>($E31*$C31*I$7)/$D31</f>
        <v>0</v>
      </c>
      <c r="J31" s="57">
        <f t="shared" si="0"/>
        <v>0</v>
      </c>
      <c r="K31" s="61">
        <f t="shared" si="0"/>
        <v>0</v>
      </c>
      <c r="L31" s="108"/>
      <c r="M31" s="109">
        <f>L31/35</f>
        <v>0</v>
      </c>
    </row>
    <row r="32" spans="1:13" s="2" customFormat="1" ht="12.75" customHeight="1" thickBot="1" x14ac:dyDescent="0.35">
      <c r="A32" s="151"/>
      <c r="B32" s="76" t="s">
        <v>27</v>
      </c>
      <c r="C32" s="74">
        <v>0.37</v>
      </c>
      <c r="D32" s="75">
        <v>35</v>
      </c>
      <c r="E32" s="26"/>
      <c r="F32" s="80">
        <f>(($E32*$C32/$D32)*I$7)/151.67</f>
        <v>0</v>
      </c>
      <c r="G32" s="81">
        <f>I32/35</f>
        <v>0</v>
      </c>
      <c r="H32" s="15"/>
      <c r="I32" s="84">
        <f>($E32*$C32*I$7)/$D32</f>
        <v>0</v>
      </c>
      <c r="J32" s="58">
        <f t="shared" si="0"/>
        <v>0</v>
      </c>
      <c r="K32" s="62">
        <f t="shared" si="0"/>
        <v>0</v>
      </c>
      <c r="L32" s="110"/>
      <c r="M32" s="111">
        <f>L32/35</f>
        <v>0</v>
      </c>
    </row>
    <row r="33" spans="1:13" s="2" customFormat="1" ht="7.5" customHeight="1" thickBot="1" x14ac:dyDescent="0.35">
      <c r="A33" s="16"/>
      <c r="B33" s="17"/>
      <c r="C33" s="18"/>
      <c r="D33" s="19"/>
      <c r="E33" s="20"/>
      <c r="F33" s="21"/>
      <c r="G33" s="21"/>
      <c r="H33" s="21"/>
      <c r="I33" s="22"/>
      <c r="J33" s="22"/>
      <c r="K33" s="22"/>
      <c r="L33" s="22"/>
      <c r="M33" s="22"/>
    </row>
    <row r="34" spans="1:13" s="2" customFormat="1" ht="12.75" customHeight="1" thickBot="1" x14ac:dyDescent="0.35">
      <c r="A34" s="69" t="s">
        <v>32</v>
      </c>
      <c r="B34" s="64" t="s">
        <v>31</v>
      </c>
      <c r="C34" s="65">
        <v>0.16</v>
      </c>
      <c r="D34" s="66">
        <v>35</v>
      </c>
      <c r="E34" s="14"/>
      <c r="F34" s="67">
        <f>(($E34*$C34/$D34)*I$7)/151.67</f>
        <v>0</v>
      </c>
      <c r="G34" s="68">
        <f>I34/35</f>
        <v>0</v>
      </c>
      <c r="H34" s="15"/>
      <c r="I34" s="82">
        <f>($E34*$C34*I$7)/$D34</f>
        <v>0</v>
      </c>
      <c r="J34" s="56">
        <f t="shared" si="0"/>
        <v>0</v>
      </c>
      <c r="K34" s="60">
        <f t="shared" si="0"/>
        <v>0</v>
      </c>
      <c r="L34" s="105"/>
      <c r="M34" s="104">
        <f>L34/35</f>
        <v>0</v>
      </c>
    </row>
    <row r="35" spans="1:13" s="2" customFormat="1" ht="7.2" customHeight="1" thickBot="1" x14ac:dyDescent="0.35">
      <c r="A35" s="40"/>
      <c r="B35" s="5"/>
      <c r="C35" s="36"/>
      <c r="D35" s="41"/>
      <c r="E35" s="35"/>
      <c r="F35" s="51"/>
      <c r="G35" s="51"/>
      <c r="H35" s="15"/>
      <c r="I35" s="43"/>
      <c r="J35" s="43"/>
      <c r="K35" s="43"/>
      <c r="L35" s="43"/>
      <c r="M35" s="43"/>
    </row>
    <row r="36" spans="1:13" s="2" customFormat="1" ht="12.75" customHeight="1" thickBot="1" x14ac:dyDescent="0.35">
      <c r="A36" s="69" t="s">
        <v>49</v>
      </c>
      <c r="B36" s="64" t="s">
        <v>50</v>
      </c>
      <c r="C36" s="65">
        <v>0.47</v>
      </c>
      <c r="D36" s="66">
        <v>35</v>
      </c>
      <c r="E36" s="14"/>
      <c r="F36" s="67">
        <f>(($E36*$C36/$D36)*I$7)/151.67</f>
        <v>0</v>
      </c>
      <c r="G36" s="68">
        <f>I36/35</f>
        <v>0</v>
      </c>
      <c r="H36" s="15"/>
      <c r="I36" s="82">
        <f>($E36*$C36*I$7)/$D36</f>
        <v>0</v>
      </c>
      <c r="J36" s="56">
        <f t="shared" si="0"/>
        <v>0</v>
      </c>
      <c r="K36" s="60">
        <f t="shared" si="0"/>
        <v>0</v>
      </c>
      <c r="L36" s="105"/>
      <c r="M36" s="104">
        <f>L36/35</f>
        <v>0</v>
      </c>
    </row>
    <row r="37" spans="1:13" s="2" customFormat="1" ht="7.5" customHeight="1" thickBot="1" x14ac:dyDescent="0.35">
      <c r="A37" s="16"/>
      <c r="B37" s="17"/>
      <c r="C37" s="18"/>
      <c r="D37" s="19"/>
      <c r="E37" s="20"/>
      <c r="F37" s="21"/>
      <c r="G37" s="21"/>
      <c r="H37" s="21"/>
      <c r="I37" s="22"/>
      <c r="J37" s="22"/>
      <c r="K37" s="22"/>
      <c r="L37" s="22"/>
      <c r="M37" s="22"/>
    </row>
    <row r="38" spans="1:13" s="2" customFormat="1" ht="12.75" customHeight="1" thickBot="1" x14ac:dyDescent="0.35">
      <c r="A38" s="77" t="s">
        <v>7</v>
      </c>
      <c r="B38" s="64" t="s">
        <v>30</v>
      </c>
      <c r="C38" s="65">
        <v>0.57999999999999996</v>
      </c>
      <c r="D38" s="66">
        <v>35</v>
      </c>
      <c r="E38" s="14"/>
      <c r="F38" s="67">
        <f>(($E38*$C38/$D38)*I$7)/151.67</f>
        <v>0</v>
      </c>
      <c r="G38" s="68">
        <f>I38/35</f>
        <v>0</v>
      </c>
      <c r="H38" s="15"/>
      <c r="I38" s="82">
        <f>($E38*$C38*I$7)/$D38</f>
        <v>0</v>
      </c>
      <c r="J38" s="56">
        <f t="shared" si="0"/>
        <v>0</v>
      </c>
      <c r="K38" s="60">
        <f t="shared" si="0"/>
        <v>0</v>
      </c>
      <c r="L38" s="105"/>
      <c r="M38" s="104">
        <f>L38/35</f>
        <v>0</v>
      </c>
    </row>
    <row r="39" spans="1:13" s="2" customFormat="1" ht="7.5" customHeight="1" thickBot="1" x14ac:dyDescent="0.35">
      <c r="A39" s="16"/>
      <c r="B39" s="17"/>
      <c r="C39" s="18"/>
      <c r="D39" s="19"/>
      <c r="E39" s="20"/>
      <c r="F39" s="21"/>
      <c r="G39" s="21"/>
      <c r="H39" s="21"/>
      <c r="I39" s="22"/>
      <c r="J39" s="22"/>
      <c r="K39" s="22"/>
      <c r="L39" s="22"/>
      <c r="M39" s="22"/>
    </row>
    <row r="40" spans="1:13" s="2" customFormat="1" ht="12.75" customHeight="1" thickBot="1" x14ac:dyDescent="0.35">
      <c r="A40" s="69" t="s">
        <v>4</v>
      </c>
      <c r="B40" s="64" t="s">
        <v>29</v>
      </c>
      <c r="C40" s="65">
        <v>0.5</v>
      </c>
      <c r="D40" s="66">
        <v>35</v>
      </c>
      <c r="E40" s="14"/>
      <c r="F40" s="67">
        <f>(($E40*$C40/$D40)*I$7)/151.67</f>
        <v>0</v>
      </c>
      <c r="G40" s="68">
        <f>I40/35</f>
        <v>0</v>
      </c>
      <c r="H40" s="15"/>
      <c r="I40" s="82">
        <f>($E40*$C40*I$7)/$D40</f>
        <v>0</v>
      </c>
      <c r="J40" s="56">
        <f t="shared" si="0"/>
        <v>0</v>
      </c>
      <c r="K40" s="60">
        <f t="shared" si="0"/>
        <v>0</v>
      </c>
      <c r="L40" s="105"/>
      <c r="M40" s="104">
        <f>L40/35</f>
        <v>0</v>
      </c>
    </row>
    <row r="41" spans="1:13" s="2" customFormat="1" ht="7.5" customHeight="1" thickBot="1" x14ac:dyDescent="0.35">
      <c r="A41" s="40"/>
      <c r="B41" s="5"/>
      <c r="C41" s="36"/>
      <c r="D41" s="41"/>
      <c r="E41" s="35"/>
      <c r="F41" s="42"/>
      <c r="G41" s="42"/>
      <c r="H41" s="15"/>
      <c r="I41" s="43"/>
      <c r="J41" s="43"/>
      <c r="K41" s="43"/>
      <c r="L41" s="43"/>
      <c r="M41" s="43"/>
    </row>
    <row r="42" spans="1:13" s="2" customFormat="1" ht="12.75" customHeight="1" thickBot="1" x14ac:dyDescent="0.35">
      <c r="A42" s="69" t="s">
        <v>59</v>
      </c>
      <c r="B42" s="64" t="s">
        <v>58</v>
      </c>
      <c r="C42" s="65">
        <v>0.35</v>
      </c>
      <c r="D42" s="66">
        <v>35</v>
      </c>
      <c r="E42" s="14"/>
      <c r="F42" s="67">
        <f>(($E42*$C42/$D42)*I$7)/151.67</f>
        <v>0</v>
      </c>
      <c r="G42" s="68">
        <f>I42/35</f>
        <v>0</v>
      </c>
      <c r="H42" s="15"/>
      <c r="I42" s="82">
        <f>($E42*$C42*I$7)/$D42</f>
        <v>0</v>
      </c>
      <c r="J42" s="56">
        <f t="shared" si="0"/>
        <v>0</v>
      </c>
      <c r="K42" s="60">
        <f t="shared" si="0"/>
        <v>0</v>
      </c>
      <c r="L42" s="105"/>
      <c r="M42" s="104">
        <f>L42/35</f>
        <v>0</v>
      </c>
    </row>
    <row r="43" spans="1:13" s="2" customFormat="1" ht="7.5" customHeight="1" thickBot="1" x14ac:dyDescent="0.35">
      <c r="A43" s="16"/>
      <c r="B43" s="17"/>
      <c r="C43" s="18"/>
      <c r="D43" s="19"/>
      <c r="E43" s="20"/>
      <c r="F43" s="21"/>
      <c r="G43" s="21"/>
      <c r="H43" s="21"/>
      <c r="I43" s="22"/>
      <c r="J43" s="22"/>
      <c r="K43" s="22"/>
      <c r="L43" s="22"/>
      <c r="M43" s="22"/>
    </row>
    <row r="44" spans="1:13" s="2" customFormat="1" ht="12.75" customHeight="1" thickBot="1" x14ac:dyDescent="0.35">
      <c r="A44" s="69" t="s">
        <v>14</v>
      </c>
      <c r="B44" s="64" t="s">
        <v>28</v>
      </c>
      <c r="C44" s="65">
        <v>0.35</v>
      </c>
      <c r="D44" s="66">
        <v>35</v>
      </c>
      <c r="E44" s="14"/>
      <c r="F44" s="67">
        <f>(($E44*$C44/$D44)*I$7)/151.67</f>
        <v>0</v>
      </c>
      <c r="G44" s="68">
        <f>I44/35</f>
        <v>0</v>
      </c>
      <c r="H44" s="15"/>
      <c r="I44" s="82">
        <f>($E44*$C44*I$7)/$D44</f>
        <v>0</v>
      </c>
      <c r="J44" s="56">
        <f t="shared" si="0"/>
        <v>0</v>
      </c>
      <c r="K44" s="60">
        <f t="shared" si="0"/>
        <v>0</v>
      </c>
      <c r="L44" s="105"/>
      <c r="M44" s="104">
        <f>L44/35</f>
        <v>0</v>
      </c>
    </row>
    <row r="45" spans="1:13" s="2" customFormat="1" ht="7.5" customHeight="1" thickBot="1" x14ac:dyDescent="0.35">
      <c r="A45" s="16"/>
      <c r="B45" s="17"/>
      <c r="C45" s="18"/>
      <c r="D45" s="19"/>
      <c r="E45" s="20"/>
      <c r="F45" s="20"/>
      <c r="G45" s="20"/>
      <c r="H45" s="21"/>
      <c r="I45" s="22"/>
      <c r="J45" s="22"/>
      <c r="K45" s="22"/>
      <c r="L45" s="22"/>
      <c r="M45" s="22"/>
    </row>
    <row r="46" spans="1:13" s="2" customFormat="1" ht="12.75" customHeight="1" thickBot="1" x14ac:dyDescent="0.35">
      <c r="A46" s="69" t="s">
        <v>19</v>
      </c>
      <c r="B46" s="64" t="s">
        <v>20</v>
      </c>
      <c r="C46" s="65">
        <v>0.35</v>
      </c>
      <c r="D46" s="66">
        <v>35</v>
      </c>
      <c r="E46" s="14"/>
      <c r="F46" s="67">
        <f>(($E46*$C46/$D46)*I$7)/151.67</f>
        <v>0</v>
      </c>
      <c r="G46" s="68">
        <f>I46/35</f>
        <v>0</v>
      </c>
      <c r="H46" s="15"/>
      <c r="I46" s="82">
        <f>($E46*$C46*I$7)/$D46</f>
        <v>0</v>
      </c>
      <c r="J46" s="56">
        <f t="shared" si="0"/>
        <v>0</v>
      </c>
      <c r="K46" s="60">
        <f t="shared" si="0"/>
        <v>0</v>
      </c>
      <c r="L46" s="105"/>
      <c r="M46" s="104">
        <f>L46/35</f>
        <v>0</v>
      </c>
    </row>
    <row r="47" spans="1:13" s="2" customFormat="1" ht="7.8" customHeight="1" thickBot="1" x14ac:dyDescent="0.35">
      <c r="A47" s="40"/>
      <c r="B47" s="5"/>
      <c r="C47" s="36"/>
      <c r="D47" s="41"/>
      <c r="E47" s="35"/>
      <c r="F47" s="51"/>
      <c r="G47" s="51"/>
      <c r="H47" s="15"/>
      <c r="I47" s="43"/>
      <c r="J47" s="43"/>
      <c r="K47" s="43"/>
      <c r="L47" s="43"/>
      <c r="M47" s="43"/>
    </row>
    <row r="48" spans="1:13" s="2" customFormat="1" ht="12.75" customHeight="1" thickBot="1" x14ac:dyDescent="0.35">
      <c r="A48" s="69" t="s">
        <v>60</v>
      </c>
      <c r="B48" s="64" t="s">
        <v>61</v>
      </c>
      <c r="C48" s="65">
        <v>0.35</v>
      </c>
      <c r="D48" s="66">
        <v>35</v>
      </c>
      <c r="E48" s="14"/>
      <c r="F48" s="67">
        <f>(($E48*$C48/$D48)*I$7)/151.67</f>
        <v>0</v>
      </c>
      <c r="G48" s="68">
        <f>I48/35</f>
        <v>0</v>
      </c>
      <c r="H48" s="15"/>
      <c r="I48" s="82">
        <f>($E48*$C48*I$7)/$D48</f>
        <v>0</v>
      </c>
      <c r="J48" s="56">
        <f t="shared" si="0"/>
        <v>0</v>
      </c>
      <c r="K48" s="60">
        <f t="shared" si="0"/>
        <v>0</v>
      </c>
      <c r="L48" s="105"/>
      <c r="M48" s="104">
        <f>L48/35</f>
        <v>0</v>
      </c>
    </row>
    <row r="49" spans="1:13" ht="7.5" customHeight="1" thickBot="1" x14ac:dyDescent="0.35">
      <c r="A49" s="5"/>
      <c r="B49" s="5"/>
      <c r="C49" s="5"/>
      <c r="D49" s="5"/>
      <c r="E49" s="24"/>
      <c r="F49" s="15"/>
      <c r="G49" s="15"/>
      <c r="H49" s="15"/>
      <c r="I49" s="27"/>
      <c r="J49" s="27"/>
      <c r="K49" s="27"/>
      <c r="L49" s="27"/>
      <c r="M49" s="27"/>
    </row>
    <row r="50" spans="1:13" ht="12.6" customHeight="1" thickBot="1" x14ac:dyDescent="0.3">
      <c r="A50" s="165" t="s">
        <v>71</v>
      </c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7"/>
    </row>
    <row r="51" spans="1:13" ht="7.5" customHeight="1" thickBot="1" x14ac:dyDescent="0.35">
      <c r="A51" s="5"/>
      <c r="B51" s="5"/>
      <c r="C51" s="5"/>
      <c r="D51" s="5"/>
      <c r="E51" s="24"/>
      <c r="F51" s="15"/>
      <c r="G51" s="15"/>
      <c r="H51" s="15"/>
      <c r="I51" s="27"/>
      <c r="J51" s="27"/>
      <c r="K51" s="27"/>
      <c r="L51" s="27"/>
      <c r="M51" s="27"/>
    </row>
    <row r="52" spans="1:13" s="3" customFormat="1" ht="13.8" customHeight="1" thickBot="1" x14ac:dyDescent="0.35">
      <c r="A52" s="115" t="s">
        <v>13</v>
      </c>
      <c r="B52" s="117" t="s">
        <v>35</v>
      </c>
      <c r="C52" s="118">
        <v>0.41</v>
      </c>
      <c r="D52" s="119">
        <v>35</v>
      </c>
      <c r="E52" s="14"/>
      <c r="F52" s="120">
        <f>(($E52*$C52/$D52)*I$7)/151.67</f>
        <v>0</v>
      </c>
      <c r="G52" s="121">
        <f>I52/35</f>
        <v>0</v>
      </c>
      <c r="H52" s="15"/>
      <c r="I52" s="132">
        <f>($E52*$C52*I$7)/$D52</f>
        <v>0</v>
      </c>
      <c r="J52" s="133">
        <f t="shared" si="0"/>
        <v>0</v>
      </c>
      <c r="K52" s="134">
        <f t="shared" si="0"/>
        <v>0</v>
      </c>
      <c r="L52" s="135"/>
      <c r="M52" s="136">
        <f>L52/35</f>
        <v>0</v>
      </c>
    </row>
    <row r="53" spans="1:13" s="3" customFormat="1" ht="9" customHeight="1" thickBot="1" x14ac:dyDescent="0.35">
      <c r="A53" s="28"/>
      <c r="B53" s="29"/>
      <c r="C53" s="30"/>
      <c r="D53" s="31"/>
      <c r="E53" s="32"/>
      <c r="F53" s="33"/>
      <c r="G53" s="33"/>
      <c r="H53" s="33"/>
      <c r="I53" s="27"/>
      <c r="J53" s="34"/>
      <c r="K53" s="34"/>
      <c r="L53" s="34"/>
      <c r="M53" s="34"/>
    </row>
    <row r="54" spans="1:13" s="2" customFormat="1" ht="12.75" customHeight="1" thickBot="1" x14ac:dyDescent="0.35">
      <c r="A54" s="116" t="s">
        <v>44</v>
      </c>
      <c r="B54" s="117" t="s">
        <v>33</v>
      </c>
      <c r="C54" s="118">
        <v>0.51</v>
      </c>
      <c r="D54" s="119">
        <v>35</v>
      </c>
      <c r="E54" s="14"/>
      <c r="F54" s="120">
        <f>(($E54*$C54/$D54)*I$7)/151.67</f>
        <v>0</v>
      </c>
      <c r="G54" s="121">
        <v>0</v>
      </c>
      <c r="H54" s="15"/>
      <c r="I54" s="132">
        <f>($E54*$C54*I$7)/$D54</f>
        <v>0</v>
      </c>
      <c r="J54" s="133">
        <f t="shared" si="0"/>
        <v>0</v>
      </c>
      <c r="K54" s="134">
        <f t="shared" si="0"/>
        <v>0</v>
      </c>
      <c r="L54" s="135"/>
      <c r="M54" s="136">
        <f>L54/35</f>
        <v>0</v>
      </c>
    </row>
    <row r="55" spans="1:13" s="3" customFormat="1" ht="9" customHeight="1" thickBot="1" x14ac:dyDescent="0.35">
      <c r="A55" s="28"/>
      <c r="B55" s="29"/>
      <c r="C55" s="30"/>
      <c r="D55" s="31"/>
      <c r="E55" s="32"/>
      <c r="F55" s="33"/>
      <c r="G55" s="33"/>
      <c r="H55" s="33"/>
      <c r="I55" s="27"/>
      <c r="J55" s="34"/>
      <c r="K55" s="34"/>
      <c r="L55" s="34"/>
      <c r="M55" s="34"/>
    </row>
    <row r="56" spans="1:13" ht="13.2" customHeight="1" thickBot="1" x14ac:dyDescent="0.35">
      <c r="A56" s="116" t="s">
        <v>68</v>
      </c>
      <c r="B56" s="117" t="s">
        <v>69</v>
      </c>
      <c r="C56" s="118">
        <v>0.24</v>
      </c>
      <c r="D56" s="119">
        <v>35</v>
      </c>
      <c r="E56" s="14"/>
      <c r="F56" s="120">
        <f>(($E56*$C56/$D56)*I$7)/151.67</f>
        <v>0</v>
      </c>
      <c r="G56" s="121">
        <v>0</v>
      </c>
      <c r="H56" s="15"/>
      <c r="I56" s="132">
        <f>($E56*$C56*I$7)/$D56</f>
        <v>0</v>
      </c>
      <c r="J56" s="133">
        <f t="shared" si="0"/>
        <v>0</v>
      </c>
      <c r="K56" s="134">
        <f t="shared" si="0"/>
        <v>0</v>
      </c>
      <c r="L56" s="135"/>
      <c r="M56" s="136">
        <f>L56/35</f>
        <v>0</v>
      </c>
    </row>
    <row r="57" spans="1:13" s="3" customFormat="1" ht="9" customHeight="1" thickBot="1" x14ac:dyDescent="0.35">
      <c r="A57" s="28"/>
      <c r="B57" s="29"/>
      <c r="C57" s="30"/>
      <c r="D57" s="31"/>
      <c r="E57" s="32"/>
      <c r="F57" s="33"/>
      <c r="G57" s="33"/>
      <c r="H57" s="33"/>
      <c r="I57" s="27"/>
      <c r="J57" s="34"/>
      <c r="K57" s="34"/>
      <c r="L57" s="34"/>
      <c r="M57" s="34"/>
    </row>
    <row r="58" spans="1:13" ht="13.2" customHeight="1" thickBot="1" x14ac:dyDescent="0.35">
      <c r="A58" s="116" t="s">
        <v>54</v>
      </c>
      <c r="B58" s="117" t="s">
        <v>36</v>
      </c>
      <c r="C58" s="118">
        <v>0.4</v>
      </c>
      <c r="D58" s="119">
        <v>35</v>
      </c>
      <c r="E58" s="14"/>
      <c r="F58" s="120">
        <f>(($E58*$C58/$D58)*I$7)/151.67</f>
        <v>0</v>
      </c>
      <c r="G58" s="121">
        <v>0</v>
      </c>
      <c r="H58" s="15"/>
      <c r="I58" s="132">
        <f>($E58*$C58*I$7)/$D58</f>
        <v>0</v>
      </c>
      <c r="J58" s="133">
        <f t="shared" si="0"/>
        <v>0</v>
      </c>
      <c r="K58" s="134">
        <f t="shared" si="0"/>
        <v>0</v>
      </c>
      <c r="L58" s="135"/>
      <c r="M58" s="136">
        <f>L58/35</f>
        <v>0</v>
      </c>
    </row>
    <row r="59" spans="1:13" s="3" customFormat="1" ht="7.2" customHeight="1" thickBot="1" x14ac:dyDescent="0.35">
      <c r="A59" s="28"/>
      <c r="B59" s="29"/>
      <c r="C59" s="30"/>
      <c r="D59" s="31"/>
      <c r="E59" s="32"/>
      <c r="F59" s="33"/>
      <c r="G59" s="33"/>
      <c r="H59" s="33"/>
      <c r="I59" s="27"/>
      <c r="J59" s="34"/>
      <c r="K59" s="34"/>
      <c r="L59" s="34"/>
      <c r="M59" s="34"/>
    </row>
    <row r="60" spans="1:13" s="3" customFormat="1" ht="12.6" customHeight="1" thickBot="1" x14ac:dyDescent="0.3">
      <c r="A60" s="168" t="s">
        <v>72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70"/>
    </row>
    <row r="61" spans="1:13" s="3" customFormat="1" ht="7.2" customHeight="1" thickBot="1" x14ac:dyDescent="0.35">
      <c r="A61" s="28"/>
      <c r="B61" s="29"/>
      <c r="C61" s="30"/>
      <c r="D61" s="31"/>
      <c r="E61" s="32"/>
      <c r="F61" s="33"/>
      <c r="G61" s="33"/>
      <c r="H61" s="33"/>
      <c r="I61" s="27"/>
      <c r="J61" s="34"/>
      <c r="K61" s="34"/>
      <c r="L61" s="34"/>
      <c r="M61" s="34"/>
    </row>
    <row r="62" spans="1:13" s="2" customFormat="1" ht="12.75" customHeight="1" thickBot="1" x14ac:dyDescent="0.35">
      <c r="A62" s="114" t="s">
        <v>65</v>
      </c>
      <c r="B62" s="122" t="s">
        <v>62</v>
      </c>
      <c r="C62" s="123">
        <v>0.55000000000000004</v>
      </c>
      <c r="D62" s="124">
        <v>35</v>
      </c>
      <c r="E62" s="14"/>
      <c r="F62" s="125">
        <f>(($E62*$C62/$D62)*I$7)/151.67</f>
        <v>0</v>
      </c>
      <c r="G62" s="126">
        <f>I62/35</f>
        <v>0</v>
      </c>
      <c r="H62" s="15"/>
      <c r="I62" s="137">
        <f>($E62*$C62*I$7)/$D62</f>
        <v>0</v>
      </c>
      <c r="J62" s="138">
        <f t="shared" ref="J62:K62" si="1">($E62*$C62*J$7)/$D62</f>
        <v>0</v>
      </c>
      <c r="K62" s="139">
        <f t="shared" si="1"/>
        <v>0</v>
      </c>
      <c r="L62" s="140"/>
      <c r="M62" s="141">
        <f>L62/35</f>
        <v>0</v>
      </c>
    </row>
    <row r="63" spans="1:13" s="2" customFormat="1" ht="7.2" customHeight="1" thickBot="1" x14ac:dyDescent="0.35">
      <c r="A63" s="40"/>
      <c r="B63" s="5"/>
      <c r="C63" s="36"/>
      <c r="D63" s="41"/>
      <c r="E63" s="35"/>
      <c r="F63" s="51"/>
      <c r="G63" s="51"/>
      <c r="H63" s="15"/>
      <c r="I63" s="43"/>
      <c r="J63" s="43"/>
      <c r="K63" s="43"/>
      <c r="L63" s="43"/>
      <c r="M63" s="43"/>
    </row>
    <row r="64" spans="1:13" s="2" customFormat="1" ht="12.75" customHeight="1" thickBot="1" x14ac:dyDescent="0.35">
      <c r="A64" s="114" t="s">
        <v>64</v>
      </c>
      <c r="B64" s="122" t="s">
        <v>63</v>
      </c>
      <c r="C64" s="123">
        <v>0.75</v>
      </c>
      <c r="D64" s="124">
        <v>35</v>
      </c>
      <c r="E64" s="14"/>
      <c r="F64" s="125">
        <f>(($E64*$C64/$D64)*I$7)/151.67</f>
        <v>0</v>
      </c>
      <c r="G64" s="126">
        <f>I64/35</f>
        <v>0</v>
      </c>
      <c r="H64" s="15"/>
      <c r="I64" s="137">
        <f>($E64*$C64*I$7)/$D64</f>
        <v>0</v>
      </c>
      <c r="J64" s="138">
        <f t="shared" ref="J64:K64" si="2">($E64*$C64*J$7)/$D64</f>
        <v>0</v>
      </c>
      <c r="K64" s="139">
        <f t="shared" si="2"/>
        <v>0</v>
      </c>
      <c r="L64" s="140"/>
      <c r="M64" s="141">
        <f>L64/35</f>
        <v>0</v>
      </c>
    </row>
    <row r="65" spans="1:13" s="2" customFormat="1" ht="7.5" customHeight="1" thickBot="1" x14ac:dyDescent="0.35">
      <c r="A65" s="16"/>
      <c r="B65" s="17"/>
      <c r="C65" s="18"/>
      <c r="D65" s="19"/>
      <c r="E65" s="20"/>
      <c r="F65" s="21"/>
      <c r="G65" s="21"/>
      <c r="H65" s="21"/>
      <c r="I65" s="22"/>
      <c r="J65" s="22"/>
      <c r="K65" s="22"/>
      <c r="L65" s="22"/>
      <c r="M65" s="22"/>
    </row>
    <row r="66" spans="1:13" s="2" customFormat="1" ht="13.95" customHeight="1" thickBot="1" x14ac:dyDescent="0.35">
      <c r="A66" s="113" t="s">
        <v>47</v>
      </c>
      <c r="B66" s="127" t="s">
        <v>48</v>
      </c>
      <c r="C66" s="128">
        <v>0.8</v>
      </c>
      <c r="D66" s="129">
        <v>80</v>
      </c>
      <c r="E66" s="14"/>
      <c r="F66" s="130">
        <f>(($E66*$C66/$D66)*I$7)/151.67</f>
        <v>0</v>
      </c>
      <c r="G66" s="131">
        <f>I66/35</f>
        <v>0</v>
      </c>
      <c r="H66" s="15"/>
      <c r="I66" s="142">
        <f>($E66*$C66*I$7)/$D66</f>
        <v>0</v>
      </c>
      <c r="J66" s="143">
        <f t="shared" ref="J66:K66" si="3">($E66*$C66*J$7)/$D66</f>
        <v>0</v>
      </c>
      <c r="K66" s="144">
        <f t="shared" si="3"/>
        <v>0</v>
      </c>
      <c r="L66" s="145"/>
      <c r="M66" s="146">
        <f>L66/35</f>
        <v>0</v>
      </c>
    </row>
    <row r="67" spans="1:13" s="3" customFormat="1" ht="9" customHeight="1" thickBot="1" x14ac:dyDescent="0.35">
      <c r="A67" s="28"/>
      <c r="B67" s="29"/>
      <c r="C67" s="30"/>
      <c r="D67" s="31"/>
      <c r="E67" s="32"/>
      <c r="F67" s="33"/>
      <c r="G67" s="33"/>
      <c r="H67" s="33"/>
      <c r="I67" s="27"/>
      <c r="J67" s="34"/>
      <c r="K67" s="34"/>
      <c r="L67" s="34"/>
      <c r="M67" s="34"/>
    </row>
    <row r="68" spans="1:13" ht="14.4" thickBot="1" x14ac:dyDescent="0.35">
      <c r="A68" s="45" t="s">
        <v>8</v>
      </c>
      <c r="B68" s="36"/>
      <c r="C68" s="36"/>
      <c r="D68" s="37"/>
      <c r="E68" s="47">
        <f>SUM(E11:E66)</f>
        <v>0</v>
      </c>
      <c r="F68" s="47">
        <f>SUM(F11:F66)</f>
        <v>0</v>
      </c>
      <c r="G68" s="147">
        <f t="shared" ref="G68" si="4">SUM(G11:G66)</f>
        <v>0</v>
      </c>
      <c r="H68" s="4"/>
      <c r="I68" s="88">
        <f>SUM(I11:I66)</f>
        <v>0</v>
      </c>
      <c r="J68" s="88">
        <f t="shared" ref="J68:M68" si="5">SUM(J11:J66)</f>
        <v>0</v>
      </c>
      <c r="K68" s="88">
        <f t="shared" si="5"/>
        <v>0</v>
      </c>
      <c r="L68" s="88">
        <f t="shared" si="5"/>
        <v>0</v>
      </c>
      <c r="M68" s="88">
        <f t="shared" si="5"/>
        <v>0</v>
      </c>
    </row>
  </sheetData>
  <mergeCells count="11">
    <mergeCell ref="A26:A27"/>
    <mergeCell ref="A31:A32"/>
    <mergeCell ref="A9:M9"/>
    <mergeCell ref="A50:M50"/>
    <mergeCell ref="A60:M60"/>
    <mergeCell ref="A15:A16"/>
    <mergeCell ref="A2:F2"/>
    <mergeCell ref="I2:J2"/>
    <mergeCell ref="A4:B4"/>
    <mergeCell ref="I4:J4"/>
    <mergeCell ref="I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8"/>
  <sheetViews>
    <sheetView topLeftCell="A3" workbookViewId="0">
      <selection activeCell="P17" sqref="P17"/>
    </sheetView>
  </sheetViews>
  <sheetFormatPr baseColWidth="10" defaultRowHeight="13.2" x14ac:dyDescent="0.25"/>
  <cols>
    <col min="1" max="1" width="3" customWidth="1"/>
    <col min="2" max="2" width="9.6640625" customWidth="1"/>
    <col min="3" max="3" width="12.6640625" customWidth="1"/>
    <col min="4" max="4" width="0.6640625" customWidth="1"/>
    <col min="5" max="5" width="9.6640625" customWidth="1"/>
    <col min="6" max="6" width="12.6640625" customWidth="1"/>
    <col min="7" max="7" width="1" customWidth="1"/>
    <col min="8" max="8" width="9.6640625" customWidth="1"/>
    <col min="9" max="9" width="12.6640625" customWidth="1"/>
    <col min="10" max="10" width="0.88671875" customWidth="1"/>
    <col min="11" max="11" width="9.6640625" customWidth="1"/>
    <col min="12" max="12" width="12.6640625" customWidth="1"/>
    <col min="13" max="13" width="1" customWidth="1"/>
  </cols>
  <sheetData>
    <row r="2" spans="2:12" ht="18.75" customHeight="1" x14ac:dyDescent="0.25">
      <c r="B2" s="171" t="s">
        <v>40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2:12" ht="13.8" x14ac:dyDescent="0.3">
      <c r="B3" s="52" t="s">
        <v>41</v>
      </c>
      <c r="C3" s="5">
        <v>35</v>
      </c>
      <c r="D3" s="2"/>
    </row>
    <row r="4" spans="2:12" ht="6" customHeight="1" x14ac:dyDescent="0.25"/>
    <row r="5" spans="2:12" ht="18.75" customHeight="1" x14ac:dyDescent="0.25">
      <c r="B5" s="103" t="s">
        <v>43</v>
      </c>
      <c r="C5" s="103" t="s">
        <v>42</v>
      </c>
      <c r="D5" s="54"/>
      <c r="E5" s="103" t="s">
        <v>43</v>
      </c>
      <c r="F5" s="103" t="s">
        <v>42</v>
      </c>
      <c r="G5" s="54"/>
      <c r="H5" s="103" t="s">
        <v>43</v>
      </c>
      <c r="I5" s="103" t="s">
        <v>42</v>
      </c>
      <c r="J5" s="54"/>
      <c r="K5" s="103" t="s">
        <v>43</v>
      </c>
      <c r="L5" s="103" t="s">
        <v>42</v>
      </c>
    </row>
    <row r="6" spans="2:12" ht="13.8" x14ac:dyDescent="0.3">
      <c r="B6" s="53">
        <f>C3</f>
        <v>35</v>
      </c>
      <c r="C6" s="53">
        <v>1</v>
      </c>
      <c r="D6" s="5"/>
      <c r="E6" s="53">
        <f>B18+C$3</f>
        <v>490</v>
      </c>
      <c r="F6" s="53">
        <v>14</v>
      </c>
      <c r="G6" s="5"/>
      <c r="H6" s="53">
        <f>E18+C$3</f>
        <v>945</v>
      </c>
      <c r="I6" s="53">
        <v>27</v>
      </c>
      <c r="J6" s="5"/>
      <c r="K6" s="53">
        <f>H18+C$3</f>
        <v>1400</v>
      </c>
      <c r="L6" s="53">
        <v>40</v>
      </c>
    </row>
    <row r="7" spans="2:12" ht="13.8" x14ac:dyDescent="0.3">
      <c r="B7" s="53">
        <f t="shared" ref="B7:B18" si="0">B6+C$3</f>
        <v>70</v>
      </c>
      <c r="C7" s="53">
        <v>2</v>
      </c>
      <c r="D7" s="5"/>
      <c r="E7" s="53">
        <f t="shared" ref="E7:E18" si="1">E6+C$3</f>
        <v>525</v>
      </c>
      <c r="F7" s="53">
        <v>15</v>
      </c>
      <c r="G7" s="5"/>
      <c r="H7" s="53">
        <f t="shared" ref="H7:H18" si="2">H6+C$3</f>
        <v>980</v>
      </c>
      <c r="I7" s="53">
        <v>28</v>
      </c>
      <c r="J7" s="5"/>
      <c r="K7" s="53">
        <f t="shared" ref="K7:K18" si="3">K6+C$3</f>
        <v>1435</v>
      </c>
      <c r="L7" s="53">
        <v>41</v>
      </c>
    </row>
    <row r="8" spans="2:12" ht="13.8" x14ac:dyDescent="0.3">
      <c r="B8" s="53">
        <f t="shared" si="0"/>
        <v>105</v>
      </c>
      <c r="C8" s="53">
        <v>3</v>
      </c>
      <c r="D8" s="5"/>
      <c r="E8" s="53">
        <f t="shared" si="1"/>
        <v>560</v>
      </c>
      <c r="F8" s="53">
        <v>16</v>
      </c>
      <c r="G8" s="5"/>
      <c r="H8" s="53">
        <f t="shared" si="2"/>
        <v>1015</v>
      </c>
      <c r="I8" s="53">
        <v>29</v>
      </c>
      <c r="J8" s="5"/>
      <c r="K8" s="53">
        <f t="shared" si="3"/>
        <v>1470</v>
      </c>
      <c r="L8" s="53">
        <v>42</v>
      </c>
    </row>
    <row r="9" spans="2:12" ht="13.8" x14ac:dyDescent="0.3">
      <c r="B9" s="53">
        <f t="shared" si="0"/>
        <v>140</v>
      </c>
      <c r="C9" s="53">
        <v>4</v>
      </c>
      <c r="D9" s="5"/>
      <c r="E9" s="53">
        <f t="shared" si="1"/>
        <v>595</v>
      </c>
      <c r="F9" s="53">
        <v>17</v>
      </c>
      <c r="G9" s="5"/>
      <c r="H9" s="53">
        <f t="shared" si="2"/>
        <v>1050</v>
      </c>
      <c r="I9" s="53">
        <v>30</v>
      </c>
      <c r="J9" s="5"/>
      <c r="K9" s="53">
        <f t="shared" si="3"/>
        <v>1505</v>
      </c>
      <c r="L9" s="53">
        <v>43</v>
      </c>
    </row>
    <row r="10" spans="2:12" ht="13.8" x14ac:dyDescent="0.3">
      <c r="B10" s="53">
        <f t="shared" si="0"/>
        <v>175</v>
      </c>
      <c r="C10" s="53">
        <v>5</v>
      </c>
      <c r="D10" s="5"/>
      <c r="E10" s="53">
        <f t="shared" si="1"/>
        <v>630</v>
      </c>
      <c r="F10" s="53">
        <v>18</v>
      </c>
      <c r="G10" s="5"/>
      <c r="H10" s="53">
        <f t="shared" si="2"/>
        <v>1085</v>
      </c>
      <c r="I10" s="53">
        <v>31</v>
      </c>
      <c r="J10" s="5"/>
      <c r="K10" s="53">
        <f t="shared" si="3"/>
        <v>1540</v>
      </c>
      <c r="L10" s="53">
        <v>44</v>
      </c>
    </row>
    <row r="11" spans="2:12" ht="13.8" x14ac:dyDescent="0.3">
      <c r="B11" s="53">
        <f t="shared" si="0"/>
        <v>210</v>
      </c>
      <c r="C11" s="53">
        <v>6</v>
      </c>
      <c r="D11" s="5"/>
      <c r="E11" s="53">
        <f t="shared" si="1"/>
        <v>665</v>
      </c>
      <c r="F11" s="53">
        <v>19</v>
      </c>
      <c r="G11" s="5"/>
      <c r="H11" s="53">
        <f t="shared" si="2"/>
        <v>1120</v>
      </c>
      <c r="I11" s="53">
        <v>32</v>
      </c>
      <c r="J11" s="5"/>
      <c r="K11" s="53">
        <f t="shared" si="3"/>
        <v>1575</v>
      </c>
      <c r="L11" s="53">
        <v>45</v>
      </c>
    </row>
    <row r="12" spans="2:12" ht="13.8" x14ac:dyDescent="0.3">
      <c r="B12" s="53">
        <f t="shared" si="0"/>
        <v>245</v>
      </c>
      <c r="C12" s="53">
        <v>7</v>
      </c>
      <c r="D12" s="5"/>
      <c r="E12" s="53">
        <f t="shared" si="1"/>
        <v>700</v>
      </c>
      <c r="F12" s="53">
        <v>20</v>
      </c>
      <c r="G12" s="5"/>
      <c r="H12" s="53">
        <f t="shared" si="2"/>
        <v>1155</v>
      </c>
      <c r="I12" s="53">
        <v>33</v>
      </c>
      <c r="J12" s="5"/>
      <c r="K12" s="53">
        <f t="shared" si="3"/>
        <v>1610</v>
      </c>
      <c r="L12" s="53">
        <v>46</v>
      </c>
    </row>
    <row r="13" spans="2:12" ht="13.8" x14ac:dyDescent="0.3">
      <c r="B13" s="53">
        <f t="shared" si="0"/>
        <v>280</v>
      </c>
      <c r="C13" s="53">
        <v>8</v>
      </c>
      <c r="D13" s="5"/>
      <c r="E13" s="53">
        <f t="shared" si="1"/>
        <v>735</v>
      </c>
      <c r="F13" s="53">
        <v>21</v>
      </c>
      <c r="G13" s="5"/>
      <c r="H13" s="53">
        <f t="shared" si="2"/>
        <v>1190</v>
      </c>
      <c r="I13" s="53">
        <v>34</v>
      </c>
      <c r="J13" s="5"/>
      <c r="K13" s="53">
        <f t="shared" si="3"/>
        <v>1645</v>
      </c>
      <c r="L13" s="53">
        <v>47</v>
      </c>
    </row>
    <row r="14" spans="2:12" ht="13.8" x14ac:dyDescent="0.3">
      <c r="B14" s="53">
        <f t="shared" si="0"/>
        <v>315</v>
      </c>
      <c r="C14" s="53">
        <v>9</v>
      </c>
      <c r="D14" s="5"/>
      <c r="E14" s="53">
        <f t="shared" si="1"/>
        <v>770</v>
      </c>
      <c r="F14" s="53">
        <v>22</v>
      </c>
      <c r="G14" s="5"/>
      <c r="H14" s="53">
        <f t="shared" si="2"/>
        <v>1225</v>
      </c>
      <c r="I14" s="53">
        <v>35</v>
      </c>
      <c r="J14" s="5"/>
      <c r="K14" s="53">
        <f t="shared" si="3"/>
        <v>1680</v>
      </c>
      <c r="L14" s="53">
        <v>48</v>
      </c>
    </row>
    <row r="15" spans="2:12" ht="13.8" x14ac:dyDescent="0.3">
      <c r="B15" s="53">
        <f t="shared" si="0"/>
        <v>350</v>
      </c>
      <c r="C15" s="53">
        <v>10</v>
      </c>
      <c r="D15" s="5"/>
      <c r="E15" s="53">
        <f t="shared" si="1"/>
        <v>805</v>
      </c>
      <c r="F15" s="53">
        <v>23</v>
      </c>
      <c r="G15" s="5"/>
      <c r="H15" s="53">
        <f t="shared" si="2"/>
        <v>1260</v>
      </c>
      <c r="I15" s="53">
        <v>36</v>
      </c>
      <c r="J15" s="5"/>
      <c r="K15" s="53">
        <f t="shared" si="3"/>
        <v>1715</v>
      </c>
      <c r="L15" s="53">
        <v>49</v>
      </c>
    </row>
    <row r="16" spans="2:12" ht="13.8" x14ac:dyDescent="0.3">
      <c r="B16" s="53">
        <f t="shared" si="0"/>
        <v>385</v>
      </c>
      <c r="C16" s="53">
        <v>11</v>
      </c>
      <c r="D16" s="5"/>
      <c r="E16" s="53">
        <f t="shared" si="1"/>
        <v>840</v>
      </c>
      <c r="F16" s="53">
        <v>24</v>
      </c>
      <c r="G16" s="5"/>
      <c r="H16" s="53">
        <f t="shared" si="2"/>
        <v>1295</v>
      </c>
      <c r="I16" s="53">
        <v>37</v>
      </c>
      <c r="J16" s="5"/>
      <c r="K16" s="53">
        <f t="shared" si="3"/>
        <v>1750</v>
      </c>
      <c r="L16" s="53">
        <v>50</v>
      </c>
    </row>
    <row r="17" spans="2:12" ht="13.8" x14ac:dyDescent="0.3">
      <c r="B17" s="53">
        <f t="shared" si="0"/>
        <v>420</v>
      </c>
      <c r="C17" s="53">
        <v>12</v>
      </c>
      <c r="D17" s="5"/>
      <c r="E17" s="53">
        <f t="shared" si="1"/>
        <v>875</v>
      </c>
      <c r="F17" s="53">
        <v>25</v>
      </c>
      <c r="G17" s="5"/>
      <c r="H17" s="53">
        <f t="shared" si="2"/>
        <v>1330</v>
      </c>
      <c r="I17" s="53">
        <v>38</v>
      </c>
      <c r="J17" s="5"/>
      <c r="K17" s="53">
        <f t="shared" si="3"/>
        <v>1785</v>
      </c>
      <c r="L17" s="53">
        <v>51</v>
      </c>
    </row>
    <row r="18" spans="2:12" ht="13.8" x14ac:dyDescent="0.3">
      <c r="B18" s="53">
        <f t="shared" si="0"/>
        <v>455</v>
      </c>
      <c r="C18" s="53">
        <v>13</v>
      </c>
      <c r="D18" s="5"/>
      <c r="E18" s="53">
        <f t="shared" si="1"/>
        <v>910</v>
      </c>
      <c r="F18" s="53">
        <v>26</v>
      </c>
      <c r="G18" s="5"/>
      <c r="H18" s="53">
        <f t="shared" si="2"/>
        <v>1365</v>
      </c>
      <c r="I18" s="53">
        <v>39</v>
      </c>
      <c r="J18" s="5"/>
      <c r="K18" s="53">
        <f t="shared" si="3"/>
        <v>1820</v>
      </c>
      <c r="L18" s="53">
        <v>52</v>
      </c>
    </row>
  </sheetData>
  <mergeCells count="1">
    <mergeCell ref="B2:L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68482f-3ae3-454f-9efd-13912f33bdb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E48342BCF72E4EAEA130403B25AF7F" ma:contentTypeVersion="16" ma:contentTypeDescription="Crée un document." ma:contentTypeScope="" ma:versionID="f7317060ce9b16d179e3a729b32bb5ab">
  <xsd:schema xmlns:xsd="http://www.w3.org/2001/XMLSchema" xmlns:xs="http://www.w3.org/2001/XMLSchema" xmlns:p="http://schemas.microsoft.com/office/2006/metadata/properties" xmlns:ns3="1e68482f-3ae3-454f-9efd-13912f33bdb4" xmlns:ns4="f157612d-2ca4-4c3c-ad43-e475100f68fd" targetNamespace="http://schemas.microsoft.com/office/2006/metadata/properties" ma:root="true" ma:fieldsID="05ffc544433a3b2db8bb25dbcaf65158" ns3:_="" ns4:_="">
    <xsd:import namespace="1e68482f-3ae3-454f-9efd-13912f33bdb4"/>
    <xsd:import namespace="f157612d-2ca4-4c3c-ad43-e475100f68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8482f-3ae3-454f-9efd-13912f33bd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7612d-2ca4-4c3c-ad43-e475100f68f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5FE466-E20B-4CBC-9947-20E211820806}">
  <ds:schemaRefs>
    <ds:schemaRef ds:uri="1e68482f-3ae3-454f-9efd-13912f33bdb4"/>
    <ds:schemaRef ds:uri="f157612d-2ca4-4c3c-ad43-e475100f68fd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41C3E2-0E90-47D7-A06B-3B62663020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0B1E41-225B-4AC3-8B2D-927FA8C52B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68482f-3ae3-454f-9efd-13912f33bdb4"/>
    <ds:schemaRef ds:uri="f157612d-2ca4-4c3c-ad43-e475100f68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Tous DO</vt:lpstr>
      <vt:lpstr>Tous DO (2)</vt:lpstr>
      <vt:lpstr>Convertisseur h-sem.</vt:lpstr>
      <vt:lpstr>'Tous DO'!Zone_d_impression</vt:lpstr>
      <vt:lpstr>'Tous DO (2)'!Zone_d_impression</vt:lpstr>
    </vt:vector>
  </TitlesOfParts>
  <Company>Mission locale de Lille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RSEG</dc:creator>
  <cp:lastModifiedBy>Hugo VANDAMME</cp:lastModifiedBy>
  <cp:revision/>
  <cp:lastPrinted>2023-05-10T11:53:00Z</cp:lastPrinted>
  <dcterms:created xsi:type="dcterms:W3CDTF">2005-05-18T14:23:16Z</dcterms:created>
  <dcterms:modified xsi:type="dcterms:W3CDTF">2023-11-06T08:17:07Z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0x0101007FE48342BCF72E4EAEA130403B25AF7F</vt:lpwstr>
  </property>
</Properties>
</file>